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S:\CCoE\Resources\HR Guides - Knowledgebase\"/>
    </mc:Choice>
  </mc:AlternateContent>
  <xr:revisionPtr revIDLastSave="0" documentId="8_{5CF27F03-513C-45F0-BCFD-BD3A1EF617E0}" xr6:coauthVersionLast="47" xr6:coauthVersionMax="47" xr10:uidLastSave="{00000000-0000-0000-0000-000000000000}"/>
  <bookViews>
    <workbookView xWindow="-108" yWindow="-108" windowWidth="23256" windowHeight="12456" activeTab="2" xr2:uid="{6E108811-C67C-47CF-8CBE-22AAE02FC116}"/>
  </bookViews>
  <sheets>
    <sheet name="Instructions" sheetId="3" r:id="rId1"/>
    <sheet name="Pay Schedule" sheetId="8" state="hidden" r:id="rId2"/>
    <sheet name="PAP Calculator" sheetId="11" r:id="rId3"/>
    <sheet name="2025 Pay Schedule " sheetId="4" r:id="rId4"/>
    <sheet name="2026 Pay Schedul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1" l="1"/>
  <c r="G14" i="11" s="1"/>
  <c r="G6" i="11"/>
  <c r="G5" i="11"/>
  <c r="G8" i="11" l="1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80" i="8"/>
  <c r="D81" i="8"/>
  <c r="D82" i="8"/>
  <c r="D83" i="8"/>
  <c r="D84" i="8"/>
  <c r="D85" i="8"/>
  <c r="D86" i="8"/>
  <c r="D87" i="8"/>
  <c r="D88" i="8"/>
  <c r="D89" i="8"/>
  <c r="D90" i="8"/>
  <c r="D91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53" i="8"/>
  <c r="E53" i="8" s="1"/>
  <c r="D52" i="8"/>
  <c r="E52" i="8" s="1"/>
  <c r="D51" i="8"/>
  <c r="E51" i="8" s="1"/>
  <c r="D50" i="8"/>
  <c r="E50" i="8" s="1"/>
  <c r="D49" i="8"/>
  <c r="E49" i="8" s="1"/>
  <c r="D48" i="8"/>
  <c r="E48" i="8" s="1"/>
  <c r="D47" i="8"/>
  <c r="E47" i="8" s="1"/>
  <c r="D46" i="8"/>
  <c r="E46" i="8" s="1"/>
  <c r="D45" i="8"/>
  <c r="E45" i="8" s="1"/>
  <c r="D44" i="8"/>
  <c r="E44" i="8" s="1"/>
  <c r="D43" i="8"/>
  <c r="E43" i="8" s="1"/>
  <c r="D42" i="8"/>
  <c r="E42" i="8" s="1"/>
  <c r="D41" i="8"/>
  <c r="E41" i="8" s="1"/>
  <c r="D40" i="8"/>
  <c r="E40" i="8" s="1"/>
  <c r="D39" i="8"/>
  <c r="E39" i="8" s="1"/>
  <c r="D38" i="8"/>
  <c r="E38" i="8" s="1"/>
  <c r="D37" i="8"/>
  <c r="E37" i="8" s="1"/>
  <c r="D36" i="8"/>
  <c r="E36" i="8" s="1"/>
  <c r="D35" i="8"/>
  <c r="E35" i="8" s="1"/>
  <c r="D34" i="8"/>
  <c r="E34" i="8" s="1"/>
  <c r="D33" i="8"/>
  <c r="E33" i="8" s="1"/>
  <c r="D32" i="8"/>
  <c r="E32" i="8" s="1"/>
  <c r="D31" i="8"/>
  <c r="E31" i="8" s="1"/>
  <c r="D30" i="8"/>
  <c r="E30" i="8" s="1"/>
  <c r="D29" i="8"/>
  <c r="E29" i="8" s="1"/>
  <c r="D28" i="8"/>
  <c r="E28" i="8" s="1"/>
  <c r="D27" i="8"/>
  <c r="E27" i="8" s="1"/>
  <c r="D26" i="8"/>
  <c r="E26" i="8" s="1"/>
  <c r="D25" i="8"/>
  <c r="E25" i="8" s="1"/>
  <c r="D24" i="8"/>
  <c r="E24" i="8" s="1"/>
  <c r="D23" i="8"/>
  <c r="E23" i="8" s="1"/>
  <c r="D22" i="8"/>
  <c r="E22" i="8" s="1"/>
  <c r="D21" i="8"/>
  <c r="E21" i="8" s="1"/>
  <c r="D20" i="8"/>
  <c r="E20" i="8" s="1"/>
  <c r="D19" i="8"/>
  <c r="E19" i="8" s="1"/>
  <c r="D18" i="8"/>
  <c r="E18" i="8" s="1"/>
  <c r="D17" i="8"/>
  <c r="E17" i="8" s="1"/>
  <c r="D16" i="8"/>
  <c r="E16" i="8" s="1"/>
  <c r="D15" i="8"/>
  <c r="E15" i="8" s="1"/>
  <c r="D14" i="8"/>
  <c r="E14" i="8" s="1"/>
  <c r="D13" i="8"/>
  <c r="E13" i="8" s="1"/>
  <c r="D12" i="8"/>
  <c r="E12" i="8" s="1"/>
  <c r="D11" i="8"/>
  <c r="E11" i="8" s="1"/>
  <c r="D10" i="8"/>
  <c r="E10" i="8" s="1"/>
  <c r="D9" i="8"/>
  <c r="E9" i="8" s="1"/>
  <c r="D8" i="8"/>
  <c r="E8" i="8" s="1"/>
  <c r="D7" i="8"/>
  <c r="E7" i="8" s="1"/>
  <c r="D6" i="8"/>
  <c r="E6" i="8" s="1"/>
  <c r="D5" i="8"/>
  <c r="E5" i="8" s="1"/>
  <c r="D4" i="8"/>
  <c r="E4" i="8" s="1"/>
  <c r="D3" i="8"/>
  <c r="E3" i="8" s="1"/>
  <c r="D2" i="8"/>
  <c r="E2" i="8" s="1"/>
  <c r="G9" i="11" l="1"/>
  <c r="G10" i="11" s="1"/>
  <c r="B17" i="11" s="1" a="1"/>
  <c r="B17" i="11" l="1"/>
  <c r="G1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tc={99354D94-FAC6-4FDD-9465-B7F2BC37FEB0}</author>
    <author>tc={DE08D9B0-C6D0-49CF-844A-E4FBA4570B51}</author>
    <author>tc={A18667AE-0776-450B-82EA-BA0C875590F8}</author>
  </authors>
  <commentList>
    <comment ref="B5" authorId="0" shapeId="0" xr:uid="{99354D94-FAC6-4FDD-9465-B7F2BC37FEB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The rate you would use if the appointment was exactly one year	
</t>
      </text>
    </comment>
    <comment ref="E7" authorId="1" shapeId="0" xr:uid="{DE08D9B0-C6D0-49CF-844A-E4FBA4570B51}">
      <text>
        <t>[Threaded comment]
Your version of Excel allows you to read this threaded comment; however, any edits to it will get removed if the file is opened in a newer version of Excel. Learn more: https://go.microsoft.com/fwlink/?linkid=870924
Comment:
    Award Amount prorated to start and end dates.</t>
      </text>
    </comment>
    <comment ref="D16" authorId="2" shapeId="0" xr:uid="{A18667AE-0776-450B-82EA-BA0C875590F8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End date in last pay period. Then remove any future amounts listed in Column G (‘New Workday PAP’).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<sst xmlns="http://schemas.openxmlformats.org/spreadsheetml/2006/main" count="57" uniqueCount="53">
  <si>
    <t>PP Start Date</t>
  </si>
  <si>
    <t>PP End Date</t>
  </si>
  <si>
    <t>Number of Days</t>
  </si>
  <si>
    <t>New Workday PAP</t>
  </si>
  <si>
    <t>Balance</t>
  </si>
  <si>
    <t>Start Date</t>
  </si>
  <si>
    <t>End Date</t>
  </si>
  <si>
    <t>Color Key</t>
  </si>
  <si>
    <t>Requires entry by user</t>
  </si>
  <si>
    <t>Color</t>
  </si>
  <si>
    <t>Reason for Highlight</t>
  </si>
  <si>
    <t>Blue</t>
  </si>
  <si>
    <t>https://www.wisconsin.edu/shared-services/wp-content/uploads/sites/346/2025/07/pay-bw-calendar-2025-full.pdf</t>
  </si>
  <si>
    <t>Link to 2025 Pay Schedule:</t>
  </si>
  <si>
    <t>Link to 2026 Pay Schedule:</t>
  </si>
  <si>
    <t>https://www.wisconsin.edu/shared-services/wp-content/uploads/sites/346/2025/06/pay-bw-calendar-2026-full.pdf</t>
  </si>
  <si>
    <t xml:space="preserve">Prior to entering the PAP into Workday, gather the appointment details. Consult with the Department/Research Administrator to determine the dates of the award period and the annual stipend amount.  </t>
  </si>
  <si>
    <t>What to enter into Workday PAP</t>
  </si>
  <si>
    <t>Total Amount</t>
  </si>
  <si>
    <t>Activity &amp; Payment Start Dates</t>
  </si>
  <si>
    <t>Activity &amp; Payment End Dates</t>
  </si>
  <si>
    <t>Pay Date</t>
  </si>
  <si>
    <t>Fellow/Trainee Period Activity Pay (PAP) Calculator</t>
  </si>
  <si>
    <r>
      <rPr>
        <b/>
        <u/>
        <sz val="11"/>
        <color theme="1"/>
        <rFont val="Calibri"/>
        <family val="2"/>
      </rPr>
      <t>First</t>
    </r>
    <r>
      <rPr>
        <b/>
        <sz val="11"/>
        <color theme="1"/>
        <rFont val="Calibri"/>
        <family val="2"/>
      </rPr>
      <t xml:space="preserve"> Pay Period Amount</t>
    </r>
  </si>
  <si>
    <r>
      <rPr>
        <b/>
        <u/>
        <sz val="11"/>
        <color theme="1"/>
        <rFont val="Calibri"/>
        <family val="2"/>
      </rPr>
      <t>Full</t>
    </r>
    <r>
      <rPr>
        <b/>
        <sz val="11"/>
        <color theme="1"/>
        <rFont val="Calibri"/>
        <family val="2"/>
      </rPr>
      <t xml:space="preserve"> Biweekly Pay Period Amount(s)</t>
    </r>
  </si>
  <si>
    <r>
      <rPr>
        <b/>
        <u/>
        <sz val="11"/>
        <color theme="1"/>
        <rFont val="Calibri"/>
        <family val="2"/>
      </rPr>
      <t>Last</t>
    </r>
    <r>
      <rPr>
        <b/>
        <sz val="11"/>
        <color theme="1"/>
        <rFont val="Calibri"/>
        <family val="2"/>
      </rPr>
      <t xml:space="preserve"> Pay Period Amount</t>
    </r>
  </si>
  <si>
    <t>Biweekly Payment</t>
  </si>
  <si>
    <t>Award Amount (Annualized)</t>
  </si>
  <si>
    <t>Enter:</t>
  </si>
  <si>
    <t>Pay Period</t>
  </si>
  <si>
    <t>Stipend</t>
  </si>
  <si>
    <t>2025 Pay Schedule</t>
  </si>
  <si>
    <t>2026 Pay Schedule</t>
  </si>
  <si>
    <t>Period Begin Date</t>
  </si>
  <si>
    <t>Period End Date</t>
  </si>
  <si>
    <t>2027 Pay Schedule</t>
  </si>
  <si>
    <t>2028 Pay Schedule</t>
  </si>
  <si>
    <t xml:space="preserve"> </t>
  </si>
  <si>
    <t>Orange</t>
  </si>
  <si>
    <t>Data needs to be entered in workday</t>
  </si>
  <si>
    <r>
      <rPr>
        <b/>
        <sz val="16"/>
        <rFont val="Calibri"/>
        <family val="2"/>
      </rPr>
      <t xml:space="preserve">Workbook Instructions: 
Fellow/Trainee </t>
    </r>
    <r>
      <rPr>
        <b/>
        <sz val="16"/>
        <color theme="1"/>
        <rFont val="Calibri"/>
        <family val="2"/>
      </rPr>
      <t>Period Activity Pay (PAP) Calculator</t>
    </r>
  </si>
  <si>
    <r>
      <rPr>
        <b/>
        <sz val="12"/>
        <color theme="1"/>
        <rFont val="Calibri"/>
        <family val="2"/>
      </rPr>
      <t xml:space="preserve">Enter Annualized Award Amount in C5: </t>
    </r>
    <r>
      <rPr>
        <sz val="12"/>
        <color theme="1"/>
        <rFont val="Calibri"/>
        <family val="2"/>
      </rPr>
      <t xml:space="preserve">Put the full Annualized award amount in cell </t>
    </r>
    <r>
      <rPr>
        <b/>
        <sz val="12"/>
        <color theme="1"/>
        <rFont val="Calibri"/>
        <family val="2"/>
      </rPr>
      <t>C5</t>
    </r>
    <r>
      <rPr>
        <sz val="12"/>
        <color theme="1"/>
        <rFont val="Calibri"/>
        <family val="2"/>
      </rPr>
      <t xml:space="preserve">. </t>
    </r>
  </si>
  <si>
    <r>
      <rPr>
        <b/>
        <sz val="12"/>
        <color theme="1"/>
        <rFont val="Calibri"/>
        <family val="2"/>
      </rPr>
      <t xml:space="preserve">Enter Dates in C6 and C7: </t>
    </r>
    <r>
      <rPr>
        <sz val="12"/>
        <color theme="1"/>
        <rFont val="Calibri"/>
        <family val="2"/>
      </rPr>
      <t xml:space="preserve">Put the award dates in cells </t>
    </r>
    <r>
      <rPr>
        <b/>
        <sz val="12"/>
        <color theme="1"/>
        <rFont val="Calibri"/>
        <family val="2"/>
      </rPr>
      <t>C6</t>
    </r>
    <r>
      <rPr>
        <sz val="12"/>
        <color theme="1"/>
        <rFont val="Calibri"/>
        <family val="2"/>
      </rPr>
      <t xml:space="preserve"> (start date) and </t>
    </r>
    <r>
      <rPr>
        <b/>
        <sz val="12"/>
        <color theme="1"/>
        <rFont val="Calibri"/>
        <family val="2"/>
      </rPr>
      <t>C7</t>
    </r>
    <r>
      <rPr>
        <sz val="12"/>
        <color theme="1"/>
        <rFont val="Calibri"/>
        <family val="2"/>
      </rPr>
      <t xml:space="preserve"> (end date). </t>
    </r>
  </si>
  <si>
    <r>
      <t xml:space="preserve">Enter in Workday: </t>
    </r>
    <r>
      <rPr>
        <sz val="12"/>
        <color theme="1"/>
        <rFont val="Calibri"/>
        <family val="2"/>
      </rPr>
      <t xml:space="preserve">Use the determined biweekly stipend amounts listed in column </t>
    </r>
    <r>
      <rPr>
        <b/>
        <sz val="12"/>
        <color theme="1"/>
        <rFont val="Calibri"/>
        <family val="2"/>
      </rPr>
      <t>G</t>
    </r>
    <r>
      <rPr>
        <sz val="12"/>
        <color theme="1"/>
        <rFont val="Calibri"/>
        <family val="2"/>
      </rPr>
      <t xml:space="preserve"> when customizing the Period Activity Pay (PAP) payments.</t>
    </r>
  </si>
  <si>
    <t>First Pay Period Amount</t>
  </si>
  <si>
    <t>Full Biweekly Pay Period Amount(s)</t>
  </si>
  <si>
    <t>Last Pay Period Amount</t>
  </si>
  <si>
    <r>
      <t xml:space="preserve">Date pulls through from </t>
    </r>
    <r>
      <rPr>
        <b/>
        <sz val="11"/>
        <color theme="1"/>
        <rFont val="Calibri"/>
        <family val="2"/>
      </rPr>
      <t>C6</t>
    </r>
  </si>
  <si>
    <r>
      <t xml:space="preserve">Date pulls through from </t>
    </r>
    <r>
      <rPr>
        <b/>
        <sz val="11"/>
        <color theme="1"/>
        <rFont val="Calibri"/>
        <family val="2"/>
      </rPr>
      <t>C7</t>
    </r>
  </si>
  <si>
    <t>How Each Cells is Being Calculated in Cells G5-G10 of PAP Calculator</t>
  </si>
  <si>
    <r>
      <t>Use this Fellow/Trainee PAP calculator to determine prorated stipend amounts and biweekly payment distribution. Enter the appointment details in the</t>
    </r>
    <r>
      <rPr>
        <sz val="11"/>
        <color theme="3" tint="0.499984740745262"/>
        <rFont val="Calibri"/>
        <family val="2"/>
      </rPr>
      <t xml:space="preserve"> </t>
    </r>
    <r>
      <rPr>
        <b/>
        <sz val="11"/>
        <color theme="3" tint="0.499984740745262"/>
        <rFont val="Calibri"/>
        <family val="2"/>
      </rPr>
      <t>Blue</t>
    </r>
    <r>
      <rPr>
        <sz val="11"/>
        <color theme="3" tint="0.499984740745262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cells. The </t>
    </r>
    <r>
      <rPr>
        <b/>
        <sz val="11"/>
        <color theme="5"/>
        <rFont val="Calibri"/>
        <family val="2"/>
      </rPr>
      <t>Orange</t>
    </r>
    <r>
      <rPr>
        <sz val="11"/>
        <color theme="1"/>
        <rFont val="Calibri"/>
        <family val="2"/>
      </rPr>
      <t xml:space="preserve"> cells in Column G can be used to customize the PAP payments within Workday.</t>
    </r>
  </si>
  <si>
    <r>
      <t xml:space="preserve">- </t>
    </r>
    <r>
      <rPr>
        <b/>
        <sz val="11"/>
        <color theme="1"/>
        <rFont val="Calibri"/>
        <family val="2"/>
      </rPr>
      <t xml:space="preserve">How Amount is Determined: </t>
    </r>
    <r>
      <rPr>
        <sz val="11"/>
        <color theme="1"/>
        <rFont val="Calibri"/>
        <family val="2"/>
      </rPr>
      <t>The Total Amount is determined by taking the full-time Annualized Award Stipend prorated based on the start and end date of the appointment using a 360-day calendar (30-day monthly average).</t>
    </r>
  </si>
  <si>
    <r>
      <t xml:space="preserve">- </t>
    </r>
    <r>
      <rPr>
        <b/>
        <sz val="11"/>
        <color theme="1"/>
        <rFont val="Calibri"/>
        <family val="2"/>
      </rPr>
      <t xml:space="preserve">How Payment is Distributed: </t>
    </r>
    <r>
      <rPr>
        <sz val="11"/>
        <color theme="1"/>
        <rFont val="Calibri"/>
        <family val="2"/>
      </rPr>
      <t>The Total Amount is disbursed among pay periods based on the start and end date of the appointment within a 14-day biweekly pay period.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</si>
</sst>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mm/dd/yy;@"/>
  </numFmts>
  <fonts count="17" x14ac:knownFonts="1">
    <font>
      <sz val="11"/>
      <color theme="1"/>
      <name val="Aptos Narrow"/>
      <family val="2"/>
      <scheme val="minor"/>
    </font>
    <font>
      <b/>
      <sz val="16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Aptos Narrow"/>
      <family val="2"/>
      <scheme val="minor"/>
    </font>
    <font>
      <sz val="12"/>
      <color theme="1"/>
      <name val="Calibri"/>
      <family val="2"/>
    </font>
    <font>
      <b/>
      <sz val="16"/>
      <name val="Calibri"/>
      <family val="2"/>
    </font>
    <font>
      <b/>
      <sz val="11"/>
      <color theme="1"/>
      <name val="Calibri"/>
      <family val="2"/>
    </font>
    <font>
      <b/>
      <sz val="18"/>
      <color theme="1"/>
      <name val="Calibri"/>
      <family val="2"/>
    </font>
    <font>
      <b/>
      <sz val="11"/>
      <name val="Calibri"/>
      <family val="2"/>
    </font>
    <font>
      <u/>
      <sz val="11"/>
      <color theme="10"/>
      <name val="Aptos Narrow"/>
      <family val="2"/>
      <scheme val="minor"/>
    </font>
    <font>
      <b/>
      <u/>
      <sz val="11"/>
      <color theme="1"/>
      <name val="Calibri"/>
      <family val="2"/>
    </font>
    <font>
      <sz val="11"/>
      <color theme="3" tint="0.499984740745262"/>
      <name val="Calibri"/>
      <family val="2"/>
    </font>
    <font>
      <b/>
      <sz val="11"/>
      <color theme="3" tint="0.499984740745262"/>
      <name val="Calibri"/>
      <family val="2"/>
    </font>
    <font>
      <b/>
      <sz val="11"/>
      <color theme="5"/>
      <name val="Calibri"/>
      <family val="2"/>
    </font>
    <font>
      <sz val="16"/>
      <color theme="1"/>
      <name val="Calibri"/>
      <family val="2"/>
    </font>
    <font>
      <sz val="11"/>
      <color rgb="FFF5C6AB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89999084444715716"/>
        <bgColor rgb="FFD9E2F3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5C6AB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04">
    <xf numFmtId="0" fontId="0" fillId="0" borderId="0" xfId="0"/>
    <xf numFmtId="1" fontId="2" fillId="0" borderId="2" xfId="0" applyNumberFormat="1" applyFont="1" applyBorder="1"/>
    <xf numFmtId="0" fontId="5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5" xfId="0" applyBorder="1" applyAlignment="1">
      <alignment horizontal="center"/>
    </xf>
    <xf numFmtId="0" fontId="5" fillId="0" borderId="6" xfId="0" applyFont="1" applyBorder="1" applyAlignment="1">
      <alignment horizontal="left" wrapText="1"/>
    </xf>
    <xf numFmtId="0" fontId="5" fillId="0" borderId="7" xfId="0" applyFont="1" applyBorder="1" applyAlignment="1">
      <alignment horizontal="center"/>
    </xf>
    <xf numFmtId="164" fontId="7" fillId="5" borderId="3" xfId="0" applyNumberFormat="1" applyFont="1" applyFill="1" applyBorder="1"/>
    <xf numFmtId="0" fontId="2" fillId="0" borderId="0" xfId="0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right"/>
    </xf>
    <xf numFmtId="164" fontId="2" fillId="0" borderId="0" xfId="0" applyNumberFormat="1" applyFont="1"/>
    <xf numFmtId="164" fontId="2" fillId="5" borderId="6" xfId="0" applyNumberFormat="1" applyFont="1" applyFill="1" applyBorder="1"/>
    <xf numFmtId="164" fontId="2" fillId="5" borderId="8" xfId="0" applyNumberFormat="1" applyFont="1" applyFill="1" applyBorder="1"/>
    <xf numFmtId="0" fontId="7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8" fillId="0" borderId="0" xfId="0" applyFont="1"/>
    <xf numFmtId="14" fontId="2" fillId="5" borderId="16" xfId="0" applyNumberFormat="1" applyFont="1" applyFill="1" applyBorder="1"/>
    <xf numFmtId="164" fontId="2" fillId="5" borderId="10" xfId="0" applyNumberFormat="1" applyFont="1" applyFill="1" applyBorder="1"/>
    <xf numFmtId="0" fontId="2" fillId="0" borderId="0" xfId="0" applyFont="1" applyAlignment="1">
      <alignment vertical="center"/>
    </xf>
    <xf numFmtId="166" fontId="2" fillId="3" borderId="2" xfId="0" applyNumberFormat="1" applyFont="1" applyFill="1" applyBorder="1" applyAlignment="1" applyProtection="1">
      <alignment horizontal="center"/>
      <protection locked="0"/>
    </xf>
    <xf numFmtId="166" fontId="2" fillId="0" borderId="2" xfId="0" applyNumberFormat="1" applyFont="1" applyBorder="1" applyAlignment="1">
      <alignment horizontal="center"/>
    </xf>
    <xf numFmtId="16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6" fontId="2" fillId="0" borderId="0" xfId="0" applyNumberFormat="1" applyFont="1" applyAlignment="1" applyProtection="1">
      <alignment horizontal="center"/>
      <protection locked="0"/>
    </xf>
    <xf numFmtId="0" fontId="7" fillId="0" borderId="2" xfId="0" applyFont="1" applyBorder="1" applyAlignment="1">
      <alignment horizontal="left" wrapText="1"/>
    </xf>
    <xf numFmtId="165" fontId="2" fillId="2" borderId="2" xfId="0" applyNumberFormat="1" applyFont="1" applyFill="1" applyBorder="1" applyAlignment="1" applyProtection="1">
      <alignment horizontal="center"/>
      <protection locked="0"/>
    </xf>
    <xf numFmtId="0" fontId="7" fillId="0" borderId="2" xfId="0" applyFont="1" applyBorder="1" applyAlignment="1">
      <alignment horizontal="left"/>
    </xf>
    <xf numFmtId="0" fontId="3" fillId="0" borderId="8" xfId="0" applyFont="1" applyBorder="1" applyAlignment="1">
      <alignment wrapText="1"/>
    </xf>
    <xf numFmtId="0" fontId="0" fillId="0" borderId="9" xfId="0" applyBorder="1" applyAlignment="1">
      <alignment horizontal="center"/>
    </xf>
    <xf numFmtId="0" fontId="5" fillId="0" borderId="10" xfId="0" applyFont="1" applyBorder="1" applyAlignment="1">
      <alignment horizontal="left" wrapText="1"/>
    </xf>
    <xf numFmtId="0" fontId="3" fillId="0" borderId="2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14" fontId="2" fillId="5" borderId="10" xfId="0" applyNumberFormat="1" applyFont="1" applyFill="1" applyBorder="1"/>
    <xf numFmtId="0" fontId="3" fillId="6" borderId="7" xfId="0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left" wrapText="1"/>
    </xf>
    <xf numFmtId="0" fontId="15" fillId="0" borderId="0" xfId="0" applyFont="1"/>
    <xf numFmtId="166" fontId="2" fillId="0" borderId="2" xfId="0" applyNumberFormat="1" applyFont="1" applyBorder="1" applyAlignment="1">
      <alignment horizontal="center" vertical="center"/>
    </xf>
    <xf numFmtId="166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164" fontId="2" fillId="0" borderId="2" xfId="0" applyNumberFormat="1" applyFont="1" applyBorder="1"/>
    <xf numFmtId="164" fontId="7" fillId="0" borderId="2" xfId="0" applyNumberFormat="1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0" xfId="0" quotePrefix="1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2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14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7" fillId="0" borderId="2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7" fillId="0" borderId="19" xfId="0" applyFont="1" applyBorder="1"/>
    <xf numFmtId="0" fontId="7" fillId="0" borderId="20" xfId="0" applyFont="1" applyBorder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9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7" fillId="0" borderId="1" xfId="0" applyFont="1" applyBorder="1"/>
    <xf numFmtId="0" fontId="7" fillId="0" borderId="18" xfId="0" applyFont="1" applyBorder="1"/>
    <xf numFmtId="0" fontId="2" fillId="4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4" borderId="2" xfId="0" applyFont="1" applyFill="1" applyBorder="1" applyAlignment="1">
      <alignment horizontal="center"/>
    </xf>
    <xf numFmtId="0" fontId="9" fillId="0" borderId="2" xfId="0" applyFont="1" applyBorder="1" applyAlignment="1">
      <alignment horizontal="right"/>
    </xf>
    <xf numFmtId="0" fontId="10" fillId="0" borderId="0" xfId="1" applyAlignment="1">
      <alignment horizontal="left" vertical="center"/>
    </xf>
    <xf numFmtId="0" fontId="7" fillId="0" borderId="5" xfId="0" applyFont="1" applyBorder="1" applyAlignment="1">
      <alignment horizontal="left"/>
    </xf>
    <xf numFmtId="0" fontId="2" fillId="6" borderId="6" xfId="0" applyFont="1" applyFill="1" applyBorder="1" applyAlignment="1">
      <alignment wrapText="1"/>
    </xf>
    <xf numFmtId="0" fontId="16" fillId="5" borderId="6" xfId="0" applyFont="1" applyFill="1" applyBorder="1"/>
    <xf numFmtId="0" fontId="7" fillId="0" borderId="7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16" fillId="5" borderId="8" xfId="0" applyFont="1" applyFill="1" applyBorder="1"/>
    <xf numFmtId="0" fontId="7" fillId="0" borderId="9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2" fillId="6" borderId="10" xfId="0" applyFont="1" applyFill="1" applyBorder="1" applyAlignment="1">
      <alignment wrapText="1"/>
    </xf>
    <xf numFmtId="0" fontId="1" fillId="7" borderId="11" xfId="0" applyFont="1" applyFill="1" applyBorder="1" applyAlignment="1">
      <alignment horizontal="center" wrapText="1"/>
    </xf>
    <xf numFmtId="0" fontId="1" fillId="7" borderId="12" xfId="0" applyFont="1" applyFill="1" applyBorder="1" applyAlignment="1">
      <alignment horizontal="center" wrapText="1"/>
    </xf>
    <xf numFmtId="0" fontId="1" fillId="7" borderId="11" xfId="0" applyFont="1" applyFill="1" applyBorder="1" applyAlignment="1">
      <alignment horizontal="center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7" borderId="15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4">
    <dxf>
      <fill>
        <patternFill patternType="solid">
          <fgColor rgb="FFE2EFD9"/>
          <bgColor rgb="FFE2EFD9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5C6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693420</xdr:colOff>
      <xdr:row>22</xdr:row>
      <xdr:rowOff>104774</xdr:rowOff>
    </xdr:from>
    <xdr:ext cx="5486400" cy="94297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365C70E-39D0-4B40-9868-1C4A1D72112A}"/>
            </a:ext>
          </a:extLst>
        </xdr:cNvPr>
        <xdr:cNvSpPr txBox="1"/>
      </xdr:nvSpPr>
      <xdr:spPr>
        <a:xfrm>
          <a:off x="8684895" y="8867774"/>
          <a:ext cx="5486400" cy="942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891540</xdr:colOff>
      <xdr:row>8</xdr:row>
      <xdr:rowOff>170497</xdr:rowOff>
    </xdr:from>
    <xdr:ext cx="65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4916621A-5B06-65D4-FFE2-7DCBA55B9BEB}"/>
            </a:ext>
          </a:extLst>
        </xdr:cNvPr>
        <xdr:cNvSpPr txBox="1"/>
      </xdr:nvSpPr>
      <xdr:spPr>
        <a:xfrm>
          <a:off x="15683865" y="349472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4</xdr:col>
      <xdr:colOff>1129027</xdr:colOff>
      <xdr:row>10</xdr:row>
      <xdr:rowOff>192405</xdr:rowOff>
    </xdr:from>
    <xdr:to>
      <xdr:col>5</xdr:col>
      <xdr:colOff>6487163</xdr:colOff>
      <xdr:row>10</xdr:row>
      <xdr:rowOff>834569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3711B4-B2DD-38F0-30AC-AF9F1249B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7502" y="3878580"/>
          <a:ext cx="6602101" cy="642164"/>
        </a:xfrm>
        <a:prstGeom prst="rect">
          <a:avLst/>
        </a:prstGeom>
      </xdr:spPr>
    </xdr:pic>
    <xdr:clientData/>
  </xdr:twoCellAnchor>
  <xdr:twoCellAnchor editAs="oneCell">
    <xdr:from>
      <xdr:col>5</xdr:col>
      <xdr:colOff>582731</xdr:colOff>
      <xdr:row>13</xdr:row>
      <xdr:rowOff>209550</xdr:rowOff>
    </xdr:from>
    <xdr:to>
      <xdr:col>5</xdr:col>
      <xdr:colOff>5778063</xdr:colOff>
      <xdr:row>13</xdr:row>
      <xdr:rowOff>361259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58C5E990-D9D6-13C4-44BA-7F4B6DABE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2588" y="6810958"/>
          <a:ext cx="5195332" cy="151709"/>
        </a:xfrm>
        <a:prstGeom prst="rect">
          <a:avLst/>
        </a:prstGeom>
      </xdr:spPr>
    </xdr:pic>
    <xdr:clientData/>
  </xdr:twoCellAnchor>
  <xdr:twoCellAnchor editAs="oneCell">
    <xdr:from>
      <xdr:col>4</xdr:col>
      <xdr:colOff>544830</xdr:colOff>
      <xdr:row>12</xdr:row>
      <xdr:rowOff>87630</xdr:rowOff>
    </xdr:from>
    <xdr:to>
      <xdr:col>6</xdr:col>
      <xdr:colOff>367665</xdr:colOff>
      <xdr:row>12</xdr:row>
      <xdr:rowOff>930181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CBCDADE2-0C32-BB40-FB25-AA2BCCE18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3305" y="5678805"/>
          <a:ext cx="7770495" cy="836836"/>
        </a:xfrm>
        <a:prstGeom prst="rect">
          <a:avLst/>
        </a:prstGeom>
      </xdr:spPr>
    </xdr:pic>
    <xdr:clientData/>
  </xdr:twoCellAnchor>
  <xdr:twoCellAnchor editAs="oneCell">
    <xdr:from>
      <xdr:col>4</xdr:col>
      <xdr:colOff>1088572</xdr:colOff>
      <xdr:row>10</xdr:row>
      <xdr:rowOff>942780</xdr:rowOff>
    </xdr:from>
    <xdr:to>
      <xdr:col>5</xdr:col>
      <xdr:colOff>6366451</xdr:colOff>
      <xdr:row>12</xdr:row>
      <xdr:rowOff>142775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186D20F-EE1F-0F95-210B-C34B0999D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765791" y="4675025"/>
          <a:ext cx="6492803" cy="11049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10</xdr:col>
      <xdr:colOff>84435</xdr:colOff>
      <xdr:row>33</xdr:row>
      <xdr:rowOff>99576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9DBFF1-2709-4EBF-85AC-59B68640D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2880"/>
          <a:ext cx="7102455" cy="59517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9</xdr:col>
      <xdr:colOff>168215</xdr:colOff>
      <xdr:row>33</xdr:row>
      <xdr:rowOff>137679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D7A60E-6EE4-14D4-5BC7-85EA2EAB2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2880"/>
          <a:ext cx="6629975" cy="598983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ichelle Mccrumb" id="{CC40A7DA-1968-46A2-A810-12B86745A1AB}" userId="S::mlmccrumb@wisc.edu::f35038f4-c555-4d04-b876-50173e8c88c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" dT="2025-11-26T02:12:10.19" personId="{CC40A7DA-1968-46A2-A810-12B86745A1AB}" id="{99354D94-FAC6-4FDD-9465-B7F2BC37FEB0}">
    <text xml:space="preserve">The rate you would use if the appointment was exactly one year	
</text>
  </threadedComment>
  <threadedComment ref="E7" dT="2025-12-01T15:15:50.30" personId="{CC40A7DA-1968-46A2-A810-12B86745A1AB}" id="{DE08D9B0-C6D0-49CF-844A-E4FBA4570B51}">
    <text>Award Amount prorated to start and end dates.</text>
  </threadedComment>
  <threadedComment ref="D16" dT="2025-11-26T07:37:47.99" personId="{CC40A7DA-1968-46A2-A810-12B86745A1AB}" id="{A18667AE-0776-450B-82EA-BA0C875590F8}">
    <text>Enter End date in last pay period. Then remove any future amounts listed in Column G (‘New Workday PAP’).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wisconsin.edu/shared-services/wp-content/uploads/sites/346/2025/07/pay-bw-calendar-2025-full.pd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wisconsin.edu/shared-services/wp-content/uploads/sites/346/2025/06/pay-bw-calendar-2026-ful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86A8B-7DFD-456F-B511-ADD2E6BC6751}">
  <dimension ref="A1:J17"/>
  <sheetViews>
    <sheetView zoomScale="98" zoomScaleNormal="98" workbookViewId="0">
      <selection sqref="A1:B1"/>
    </sheetView>
  </sheetViews>
  <sheetFormatPr defaultRowHeight="14.4" x14ac:dyDescent="0.3"/>
  <cols>
    <col min="1" max="1" width="2.6640625" style="4" customWidth="1"/>
    <col min="2" max="2" width="74.33203125" customWidth="1"/>
    <col min="4" max="4" width="13.88671875" customWidth="1"/>
    <col min="5" max="5" width="18.33203125" customWidth="1"/>
    <col min="6" max="6" width="97.6640625" customWidth="1"/>
    <col min="7" max="7" width="8.88671875" customWidth="1"/>
    <col min="10" max="11" width="8.88671875" customWidth="1"/>
  </cols>
  <sheetData>
    <row r="1" spans="1:10" ht="46.2" customHeight="1" thickBot="1" x14ac:dyDescent="0.45">
      <c r="A1" s="98" t="s">
        <v>40</v>
      </c>
      <c r="B1" s="99"/>
      <c r="C1" s="5"/>
      <c r="D1" s="58"/>
      <c r="E1" s="58"/>
      <c r="F1" s="6"/>
      <c r="G1" s="6"/>
      <c r="H1" s="6"/>
      <c r="I1" s="6"/>
      <c r="J1" s="6"/>
    </row>
    <row r="2" spans="1:10" ht="51.6" customHeight="1" thickBot="1" x14ac:dyDescent="0.35">
      <c r="A2" s="59" t="s">
        <v>16</v>
      </c>
      <c r="B2" s="60"/>
      <c r="C2" s="2"/>
      <c r="D2" s="100" t="s">
        <v>7</v>
      </c>
      <c r="E2" s="101"/>
      <c r="F2" s="102"/>
      <c r="G2" s="2"/>
      <c r="H2" s="2"/>
      <c r="I2" s="2"/>
      <c r="J2" s="2"/>
    </row>
    <row r="3" spans="1:10" ht="31.8" thickBot="1" x14ac:dyDescent="0.35">
      <c r="A3" s="38">
        <v>1</v>
      </c>
      <c r="B3" s="39" t="s">
        <v>41</v>
      </c>
      <c r="C3" s="3"/>
      <c r="D3" s="40" t="s">
        <v>9</v>
      </c>
      <c r="E3" s="63" t="s">
        <v>10</v>
      </c>
      <c r="F3" s="64"/>
      <c r="G3" s="3"/>
      <c r="H3" s="3"/>
      <c r="I3" s="3"/>
      <c r="J3" s="3"/>
    </row>
    <row r="4" spans="1:10" ht="31.2" x14ac:dyDescent="0.3">
      <c r="A4" s="7">
        <v>2</v>
      </c>
      <c r="B4" s="8" t="s">
        <v>42</v>
      </c>
      <c r="C4" s="3"/>
      <c r="D4" s="45" t="s">
        <v>11</v>
      </c>
      <c r="E4" s="65" t="s">
        <v>8</v>
      </c>
      <c r="F4" s="66"/>
      <c r="G4" s="3"/>
      <c r="H4" s="3"/>
      <c r="I4" s="3"/>
      <c r="J4" s="3"/>
    </row>
    <row r="5" spans="1:10" ht="31.8" thickBot="1" x14ac:dyDescent="0.35">
      <c r="A5" s="9">
        <v>3</v>
      </c>
      <c r="B5" s="37" t="s">
        <v>43</v>
      </c>
      <c r="D5" s="44" t="s">
        <v>38</v>
      </c>
      <c r="E5" s="67" t="s">
        <v>39</v>
      </c>
      <c r="F5" s="68"/>
    </row>
    <row r="7" spans="1:10" ht="15" thickBot="1" x14ac:dyDescent="0.35"/>
    <row r="8" spans="1:10" ht="40.200000000000003" customHeight="1" thickBot="1" x14ac:dyDescent="0.45">
      <c r="D8" s="98" t="s">
        <v>49</v>
      </c>
      <c r="E8" s="103"/>
      <c r="F8" s="99"/>
    </row>
    <row r="9" spans="1:10" x14ac:dyDescent="0.3">
      <c r="D9" s="95" t="s">
        <v>19</v>
      </c>
      <c r="E9" s="96"/>
      <c r="F9" s="97" t="s">
        <v>47</v>
      </c>
    </row>
    <row r="10" spans="1:10" x14ac:dyDescent="0.3">
      <c r="D10" s="89" t="s">
        <v>20</v>
      </c>
      <c r="E10" s="69"/>
      <c r="F10" s="90" t="s">
        <v>48</v>
      </c>
      <c r="G10" s="57"/>
    </row>
    <row r="11" spans="1:10" ht="75" customHeight="1" x14ac:dyDescent="0.3">
      <c r="D11" s="89" t="s">
        <v>18</v>
      </c>
      <c r="E11" s="69"/>
      <c r="F11" s="90"/>
    </row>
    <row r="12" spans="1:10" ht="75" customHeight="1" x14ac:dyDescent="0.3">
      <c r="D12" s="89" t="s">
        <v>44</v>
      </c>
      <c r="E12" s="69"/>
      <c r="F12" s="91"/>
    </row>
    <row r="13" spans="1:10" ht="78" customHeight="1" x14ac:dyDescent="0.3">
      <c r="D13" s="89" t="s">
        <v>45</v>
      </c>
      <c r="E13" s="69"/>
      <c r="F13" s="91"/>
    </row>
    <row r="14" spans="1:10" ht="36" customHeight="1" thickBot="1" x14ac:dyDescent="0.35">
      <c r="D14" s="92" t="s">
        <v>46</v>
      </c>
      <c r="E14" s="93"/>
      <c r="F14" s="94"/>
    </row>
    <row r="16" spans="1:10" ht="48.6" customHeight="1" x14ac:dyDescent="0.3">
      <c r="D16" s="61" t="s">
        <v>51</v>
      </c>
      <c r="E16" s="62"/>
      <c r="F16" s="62"/>
    </row>
    <row r="17" spans="4:6" ht="48" customHeight="1" x14ac:dyDescent="0.3">
      <c r="D17" s="61" t="s">
        <v>52</v>
      </c>
      <c r="E17" s="62"/>
      <c r="F17" s="62"/>
    </row>
  </sheetData>
  <mergeCells count="16">
    <mergeCell ref="A1:B1"/>
    <mergeCell ref="D1:E1"/>
    <mergeCell ref="A2:B2"/>
    <mergeCell ref="D17:F17"/>
    <mergeCell ref="D8:F8"/>
    <mergeCell ref="D2:F2"/>
    <mergeCell ref="E3:F3"/>
    <mergeCell ref="E4:F4"/>
    <mergeCell ref="E5:F5"/>
    <mergeCell ref="D9:E9"/>
    <mergeCell ref="D10:E10"/>
    <mergeCell ref="D11:E11"/>
    <mergeCell ref="D12:E12"/>
    <mergeCell ref="D13:E13"/>
    <mergeCell ref="D14:E14"/>
    <mergeCell ref="D16:F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90D4B-68EC-438E-B577-72E3B7364CE3}">
  <dimension ref="A1:E268"/>
  <sheetViews>
    <sheetView workbookViewId="0">
      <selection activeCell="D79" sqref="D79"/>
    </sheetView>
  </sheetViews>
  <sheetFormatPr defaultRowHeight="14.4" x14ac:dyDescent="0.3"/>
  <cols>
    <col min="1" max="5" width="20.6640625" customWidth="1"/>
  </cols>
  <sheetData>
    <row r="1" spans="1:5" ht="35.4" customHeight="1" x14ac:dyDescent="0.3">
      <c r="A1" s="70" t="s">
        <v>31</v>
      </c>
      <c r="B1" s="32" t="s">
        <v>29</v>
      </c>
      <c r="C1" s="32" t="s">
        <v>33</v>
      </c>
      <c r="D1" s="32" t="s">
        <v>34</v>
      </c>
      <c r="E1" s="32" t="s">
        <v>21</v>
      </c>
    </row>
    <row r="2" spans="1:5" x14ac:dyDescent="0.3">
      <c r="A2" s="70"/>
      <c r="B2" s="24">
        <v>1</v>
      </c>
      <c r="C2" s="31">
        <v>45641</v>
      </c>
      <c r="D2" s="31">
        <f>C2+13</f>
        <v>45654</v>
      </c>
      <c r="E2" s="31">
        <f>D2+12</f>
        <v>45666</v>
      </c>
    </row>
    <row r="3" spans="1:5" x14ac:dyDescent="0.3">
      <c r="A3" s="70"/>
      <c r="B3" s="24">
        <v>2</v>
      </c>
      <c r="C3" s="31">
        <v>45655</v>
      </c>
      <c r="D3" s="31">
        <f>C3+13</f>
        <v>45668</v>
      </c>
      <c r="E3" s="31">
        <f>D3+12</f>
        <v>45680</v>
      </c>
    </row>
    <row r="4" spans="1:5" x14ac:dyDescent="0.3">
      <c r="A4" s="70"/>
      <c r="B4" s="24">
        <v>3</v>
      </c>
      <c r="C4" s="31">
        <v>45669</v>
      </c>
      <c r="D4" s="31">
        <f t="shared" ref="D4:D67" si="0">C4+13</f>
        <v>45682</v>
      </c>
      <c r="E4" s="31">
        <f t="shared" ref="E4:E67" si="1">D4+12</f>
        <v>45694</v>
      </c>
    </row>
    <row r="5" spans="1:5" x14ac:dyDescent="0.3">
      <c r="A5" s="70"/>
      <c r="B5" s="24">
        <v>4</v>
      </c>
      <c r="C5" s="31">
        <v>45683</v>
      </c>
      <c r="D5" s="31">
        <f t="shared" si="0"/>
        <v>45696</v>
      </c>
      <c r="E5" s="31">
        <f t="shared" si="1"/>
        <v>45708</v>
      </c>
    </row>
    <row r="6" spans="1:5" x14ac:dyDescent="0.3">
      <c r="A6" s="70"/>
      <c r="B6" s="24">
        <v>5</v>
      </c>
      <c r="C6" s="31">
        <v>45697</v>
      </c>
      <c r="D6" s="31">
        <f t="shared" si="0"/>
        <v>45710</v>
      </c>
      <c r="E6" s="31">
        <f t="shared" si="1"/>
        <v>45722</v>
      </c>
    </row>
    <row r="7" spans="1:5" x14ac:dyDescent="0.3">
      <c r="A7" s="70"/>
      <c r="B7" s="24">
        <v>6</v>
      </c>
      <c r="C7" s="31">
        <v>45711</v>
      </c>
      <c r="D7" s="31">
        <f t="shared" si="0"/>
        <v>45724</v>
      </c>
      <c r="E7" s="31">
        <f t="shared" si="1"/>
        <v>45736</v>
      </c>
    </row>
    <row r="8" spans="1:5" x14ac:dyDescent="0.3">
      <c r="A8" s="70"/>
      <c r="B8" s="24">
        <v>7</v>
      </c>
      <c r="C8" s="31">
        <v>45725</v>
      </c>
      <c r="D8" s="31">
        <f t="shared" si="0"/>
        <v>45738</v>
      </c>
      <c r="E8" s="31">
        <f t="shared" si="1"/>
        <v>45750</v>
      </c>
    </row>
    <row r="9" spans="1:5" x14ac:dyDescent="0.3">
      <c r="A9" s="70"/>
      <c r="B9" s="24">
        <v>8</v>
      </c>
      <c r="C9" s="31">
        <v>45739</v>
      </c>
      <c r="D9" s="31">
        <f t="shared" si="0"/>
        <v>45752</v>
      </c>
      <c r="E9" s="31">
        <f t="shared" si="1"/>
        <v>45764</v>
      </c>
    </row>
    <row r="10" spans="1:5" x14ac:dyDescent="0.3">
      <c r="A10" s="70"/>
      <c r="B10" s="24">
        <v>9</v>
      </c>
      <c r="C10" s="31">
        <v>45753</v>
      </c>
      <c r="D10" s="31">
        <f t="shared" si="0"/>
        <v>45766</v>
      </c>
      <c r="E10" s="31">
        <f t="shared" si="1"/>
        <v>45778</v>
      </c>
    </row>
    <row r="11" spans="1:5" x14ac:dyDescent="0.3">
      <c r="A11" s="70"/>
      <c r="B11" s="24">
        <v>10</v>
      </c>
      <c r="C11" s="31">
        <v>45767</v>
      </c>
      <c r="D11" s="31">
        <f t="shared" si="0"/>
        <v>45780</v>
      </c>
      <c r="E11" s="31">
        <f t="shared" si="1"/>
        <v>45792</v>
      </c>
    </row>
    <row r="12" spans="1:5" x14ac:dyDescent="0.3">
      <c r="A12" s="70"/>
      <c r="B12" s="24">
        <v>11</v>
      </c>
      <c r="C12" s="31">
        <v>45781</v>
      </c>
      <c r="D12" s="31">
        <f t="shared" si="0"/>
        <v>45794</v>
      </c>
      <c r="E12" s="31">
        <f t="shared" si="1"/>
        <v>45806</v>
      </c>
    </row>
    <row r="13" spans="1:5" x14ac:dyDescent="0.3">
      <c r="A13" s="70"/>
      <c r="B13" s="24">
        <v>12</v>
      </c>
      <c r="C13" s="31">
        <v>45795</v>
      </c>
      <c r="D13" s="31">
        <f t="shared" si="0"/>
        <v>45808</v>
      </c>
      <c r="E13" s="31">
        <f t="shared" si="1"/>
        <v>45820</v>
      </c>
    </row>
    <row r="14" spans="1:5" x14ac:dyDescent="0.3">
      <c r="A14" s="70"/>
      <c r="B14" s="24">
        <v>13</v>
      </c>
      <c r="C14" s="31">
        <v>45809</v>
      </c>
      <c r="D14" s="31">
        <f t="shared" si="0"/>
        <v>45822</v>
      </c>
      <c r="E14" s="31">
        <f t="shared" si="1"/>
        <v>45834</v>
      </c>
    </row>
    <row r="15" spans="1:5" x14ac:dyDescent="0.3">
      <c r="A15" s="70"/>
      <c r="B15" s="24">
        <v>14</v>
      </c>
      <c r="C15" s="31">
        <v>45823</v>
      </c>
      <c r="D15" s="31">
        <f t="shared" si="0"/>
        <v>45836</v>
      </c>
      <c r="E15" s="31">
        <f t="shared" si="1"/>
        <v>45848</v>
      </c>
    </row>
    <row r="16" spans="1:5" x14ac:dyDescent="0.3">
      <c r="A16" s="70"/>
      <c r="B16" s="24">
        <v>15</v>
      </c>
      <c r="C16" s="31">
        <v>45837</v>
      </c>
      <c r="D16" s="31">
        <f t="shared" si="0"/>
        <v>45850</v>
      </c>
      <c r="E16" s="31">
        <f t="shared" si="1"/>
        <v>45862</v>
      </c>
    </row>
    <row r="17" spans="1:5" x14ac:dyDescent="0.3">
      <c r="A17" s="70"/>
      <c r="B17" s="24">
        <v>16</v>
      </c>
      <c r="C17" s="31">
        <v>45851</v>
      </c>
      <c r="D17" s="31">
        <f t="shared" si="0"/>
        <v>45864</v>
      </c>
      <c r="E17" s="31">
        <f t="shared" si="1"/>
        <v>45876</v>
      </c>
    </row>
    <row r="18" spans="1:5" x14ac:dyDescent="0.3">
      <c r="A18" s="70"/>
      <c r="B18" s="24">
        <v>17</v>
      </c>
      <c r="C18" s="31">
        <v>45865</v>
      </c>
      <c r="D18" s="31">
        <f t="shared" si="0"/>
        <v>45878</v>
      </c>
      <c r="E18" s="31">
        <f t="shared" si="1"/>
        <v>45890</v>
      </c>
    </row>
    <row r="19" spans="1:5" x14ac:dyDescent="0.3">
      <c r="A19" s="70"/>
      <c r="B19" s="24">
        <v>18</v>
      </c>
      <c r="C19" s="31">
        <v>45879</v>
      </c>
      <c r="D19" s="31">
        <f t="shared" si="0"/>
        <v>45892</v>
      </c>
      <c r="E19" s="31">
        <f t="shared" si="1"/>
        <v>45904</v>
      </c>
    </row>
    <row r="20" spans="1:5" x14ac:dyDescent="0.3">
      <c r="A20" s="70"/>
      <c r="B20" s="24">
        <v>19</v>
      </c>
      <c r="C20" s="31">
        <v>45893</v>
      </c>
      <c r="D20" s="31">
        <f t="shared" si="0"/>
        <v>45906</v>
      </c>
      <c r="E20" s="31">
        <f t="shared" si="1"/>
        <v>45918</v>
      </c>
    </row>
    <row r="21" spans="1:5" x14ac:dyDescent="0.3">
      <c r="A21" s="70"/>
      <c r="B21" s="24">
        <v>20</v>
      </c>
      <c r="C21" s="31">
        <v>45907</v>
      </c>
      <c r="D21" s="31">
        <f t="shared" si="0"/>
        <v>45920</v>
      </c>
      <c r="E21" s="31">
        <f t="shared" si="1"/>
        <v>45932</v>
      </c>
    </row>
    <row r="22" spans="1:5" x14ac:dyDescent="0.3">
      <c r="A22" s="70"/>
      <c r="B22" s="24">
        <v>21</v>
      </c>
      <c r="C22" s="31">
        <v>45921</v>
      </c>
      <c r="D22" s="31">
        <f t="shared" si="0"/>
        <v>45934</v>
      </c>
      <c r="E22" s="31">
        <f t="shared" si="1"/>
        <v>45946</v>
      </c>
    </row>
    <row r="23" spans="1:5" x14ac:dyDescent="0.3">
      <c r="A23" s="70"/>
      <c r="B23" s="24">
        <v>22</v>
      </c>
      <c r="C23" s="31">
        <v>45935</v>
      </c>
      <c r="D23" s="31">
        <f t="shared" si="0"/>
        <v>45948</v>
      </c>
      <c r="E23" s="31">
        <f t="shared" si="1"/>
        <v>45960</v>
      </c>
    </row>
    <row r="24" spans="1:5" x14ac:dyDescent="0.3">
      <c r="A24" s="70"/>
      <c r="B24" s="24">
        <v>23</v>
      </c>
      <c r="C24" s="31">
        <v>45949</v>
      </c>
      <c r="D24" s="31">
        <f t="shared" si="0"/>
        <v>45962</v>
      </c>
      <c r="E24" s="31">
        <f t="shared" si="1"/>
        <v>45974</v>
      </c>
    </row>
    <row r="25" spans="1:5" x14ac:dyDescent="0.3">
      <c r="A25" s="70"/>
      <c r="B25" s="24">
        <v>24</v>
      </c>
      <c r="C25" s="31">
        <v>45963</v>
      </c>
      <c r="D25" s="31">
        <f t="shared" si="0"/>
        <v>45976</v>
      </c>
      <c r="E25" s="31">
        <f t="shared" si="1"/>
        <v>45988</v>
      </c>
    </row>
    <row r="26" spans="1:5" x14ac:dyDescent="0.3">
      <c r="A26" s="70"/>
      <c r="B26" s="24">
        <v>25</v>
      </c>
      <c r="C26" s="31">
        <v>45977</v>
      </c>
      <c r="D26" s="31">
        <f t="shared" si="0"/>
        <v>45990</v>
      </c>
      <c r="E26" s="31">
        <f t="shared" si="1"/>
        <v>46002</v>
      </c>
    </row>
    <row r="27" spans="1:5" x14ac:dyDescent="0.3">
      <c r="A27" s="70"/>
      <c r="B27" s="24">
        <v>26</v>
      </c>
      <c r="C27" s="31">
        <v>45991</v>
      </c>
      <c r="D27" s="31">
        <f t="shared" si="0"/>
        <v>46004</v>
      </c>
      <c r="E27" s="31">
        <f t="shared" si="1"/>
        <v>46016</v>
      </c>
    </row>
    <row r="28" spans="1:5" x14ac:dyDescent="0.3">
      <c r="A28" s="70" t="s">
        <v>32</v>
      </c>
      <c r="B28" s="24">
        <v>1</v>
      </c>
      <c r="C28" s="31">
        <v>46005</v>
      </c>
      <c r="D28" s="31">
        <f t="shared" si="0"/>
        <v>46018</v>
      </c>
      <c r="E28" s="31">
        <f t="shared" si="1"/>
        <v>46030</v>
      </c>
    </row>
    <row r="29" spans="1:5" x14ac:dyDescent="0.3">
      <c r="A29" s="70"/>
      <c r="B29" s="24">
        <v>2</v>
      </c>
      <c r="C29" s="31">
        <v>46019</v>
      </c>
      <c r="D29" s="31">
        <f t="shared" si="0"/>
        <v>46032</v>
      </c>
      <c r="E29" s="31">
        <f t="shared" si="1"/>
        <v>46044</v>
      </c>
    </row>
    <row r="30" spans="1:5" x14ac:dyDescent="0.3">
      <c r="A30" s="70"/>
      <c r="B30" s="24">
        <v>3</v>
      </c>
      <c r="C30" s="31">
        <v>46033</v>
      </c>
      <c r="D30" s="31">
        <f t="shared" si="0"/>
        <v>46046</v>
      </c>
      <c r="E30" s="31">
        <f t="shared" si="1"/>
        <v>46058</v>
      </c>
    </row>
    <row r="31" spans="1:5" x14ac:dyDescent="0.3">
      <c r="A31" s="70"/>
      <c r="B31" s="24">
        <v>4</v>
      </c>
      <c r="C31" s="31">
        <v>46047</v>
      </c>
      <c r="D31" s="31">
        <f t="shared" si="0"/>
        <v>46060</v>
      </c>
      <c r="E31" s="31">
        <f t="shared" si="1"/>
        <v>46072</v>
      </c>
    </row>
    <row r="32" spans="1:5" x14ac:dyDescent="0.3">
      <c r="A32" s="70"/>
      <c r="B32" s="24">
        <v>5</v>
      </c>
      <c r="C32" s="31">
        <v>46061</v>
      </c>
      <c r="D32" s="31">
        <f t="shared" si="0"/>
        <v>46074</v>
      </c>
      <c r="E32" s="31">
        <f t="shared" si="1"/>
        <v>46086</v>
      </c>
    </row>
    <row r="33" spans="1:5" x14ac:dyDescent="0.3">
      <c r="A33" s="70"/>
      <c r="B33" s="24">
        <v>6</v>
      </c>
      <c r="C33" s="31">
        <v>46075</v>
      </c>
      <c r="D33" s="31">
        <f t="shared" si="0"/>
        <v>46088</v>
      </c>
      <c r="E33" s="31">
        <f t="shared" si="1"/>
        <v>46100</v>
      </c>
    </row>
    <row r="34" spans="1:5" x14ac:dyDescent="0.3">
      <c r="A34" s="70"/>
      <c r="B34" s="24">
        <v>7</v>
      </c>
      <c r="C34" s="31">
        <v>46089</v>
      </c>
      <c r="D34" s="31">
        <f t="shared" si="0"/>
        <v>46102</v>
      </c>
      <c r="E34" s="31">
        <f t="shared" si="1"/>
        <v>46114</v>
      </c>
    </row>
    <row r="35" spans="1:5" x14ac:dyDescent="0.3">
      <c r="A35" s="70"/>
      <c r="B35" s="24">
        <v>8</v>
      </c>
      <c r="C35" s="31">
        <v>46103</v>
      </c>
      <c r="D35" s="31">
        <f t="shared" si="0"/>
        <v>46116</v>
      </c>
      <c r="E35" s="31">
        <f t="shared" si="1"/>
        <v>46128</v>
      </c>
    </row>
    <row r="36" spans="1:5" x14ac:dyDescent="0.3">
      <c r="A36" s="70"/>
      <c r="B36" s="24">
        <v>9</v>
      </c>
      <c r="C36" s="31">
        <v>46117</v>
      </c>
      <c r="D36" s="31">
        <f t="shared" si="0"/>
        <v>46130</v>
      </c>
      <c r="E36" s="31">
        <f t="shared" si="1"/>
        <v>46142</v>
      </c>
    </row>
    <row r="37" spans="1:5" x14ac:dyDescent="0.3">
      <c r="A37" s="70"/>
      <c r="B37" s="24">
        <v>10</v>
      </c>
      <c r="C37" s="31">
        <v>46131</v>
      </c>
      <c r="D37" s="31">
        <f t="shared" si="0"/>
        <v>46144</v>
      </c>
      <c r="E37" s="31">
        <f t="shared" si="1"/>
        <v>46156</v>
      </c>
    </row>
    <row r="38" spans="1:5" x14ac:dyDescent="0.3">
      <c r="A38" s="70"/>
      <c r="B38" s="24">
        <v>11</v>
      </c>
      <c r="C38" s="31">
        <v>46145</v>
      </c>
      <c r="D38" s="31">
        <f t="shared" si="0"/>
        <v>46158</v>
      </c>
      <c r="E38" s="31">
        <f t="shared" si="1"/>
        <v>46170</v>
      </c>
    </row>
    <row r="39" spans="1:5" x14ac:dyDescent="0.3">
      <c r="A39" s="70"/>
      <c r="B39" s="24">
        <v>12</v>
      </c>
      <c r="C39" s="31">
        <v>46159</v>
      </c>
      <c r="D39" s="31">
        <f t="shared" si="0"/>
        <v>46172</v>
      </c>
      <c r="E39" s="31">
        <f t="shared" si="1"/>
        <v>46184</v>
      </c>
    </row>
    <row r="40" spans="1:5" x14ac:dyDescent="0.3">
      <c r="A40" s="70"/>
      <c r="B40" s="24">
        <v>13</v>
      </c>
      <c r="C40" s="31">
        <v>46173</v>
      </c>
      <c r="D40" s="31">
        <f t="shared" si="0"/>
        <v>46186</v>
      </c>
      <c r="E40" s="31">
        <f t="shared" si="1"/>
        <v>46198</v>
      </c>
    </row>
    <row r="41" spans="1:5" x14ac:dyDescent="0.3">
      <c r="A41" s="70"/>
      <c r="B41" s="24">
        <v>14</v>
      </c>
      <c r="C41" s="31">
        <v>46187</v>
      </c>
      <c r="D41" s="31">
        <f t="shared" si="0"/>
        <v>46200</v>
      </c>
      <c r="E41" s="31">
        <f t="shared" si="1"/>
        <v>46212</v>
      </c>
    </row>
    <row r="42" spans="1:5" x14ac:dyDescent="0.3">
      <c r="A42" s="70"/>
      <c r="B42" s="24">
        <v>15</v>
      </c>
      <c r="C42" s="31">
        <v>46201</v>
      </c>
      <c r="D42" s="31">
        <f t="shared" si="0"/>
        <v>46214</v>
      </c>
      <c r="E42" s="31">
        <f t="shared" si="1"/>
        <v>46226</v>
      </c>
    </row>
    <row r="43" spans="1:5" x14ac:dyDescent="0.3">
      <c r="A43" s="70"/>
      <c r="B43" s="24">
        <v>16</v>
      </c>
      <c r="C43" s="31">
        <v>46215</v>
      </c>
      <c r="D43" s="31">
        <f t="shared" si="0"/>
        <v>46228</v>
      </c>
      <c r="E43" s="31">
        <f t="shared" si="1"/>
        <v>46240</v>
      </c>
    </row>
    <row r="44" spans="1:5" x14ac:dyDescent="0.3">
      <c r="A44" s="70"/>
      <c r="B44" s="24">
        <v>17</v>
      </c>
      <c r="C44" s="31">
        <v>46229</v>
      </c>
      <c r="D44" s="31">
        <f t="shared" si="0"/>
        <v>46242</v>
      </c>
      <c r="E44" s="31">
        <f t="shared" si="1"/>
        <v>46254</v>
      </c>
    </row>
    <row r="45" spans="1:5" x14ac:dyDescent="0.3">
      <c r="A45" s="70"/>
      <c r="B45" s="24">
        <v>18</v>
      </c>
      <c r="C45" s="31">
        <v>46243</v>
      </c>
      <c r="D45" s="31">
        <f t="shared" si="0"/>
        <v>46256</v>
      </c>
      <c r="E45" s="31">
        <f t="shared" si="1"/>
        <v>46268</v>
      </c>
    </row>
    <row r="46" spans="1:5" x14ac:dyDescent="0.3">
      <c r="A46" s="70"/>
      <c r="B46" s="24">
        <v>19</v>
      </c>
      <c r="C46" s="31">
        <v>46257</v>
      </c>
      <c r="D46" s="31">
        <f t="shared" si="0"/>
        <v>46270</v>
      </c>
      <c r="E46" s="31">
        <f t="shared" si="1"/>
        <v>46282</v>
      </c>
    </row>
    <row r="47" spans="1:5" x14ac:dyDescent="0.3">
      <c r="A47" s="70"/>
      <c r="B47" s="24">
        <v>20</v>
      </c>
      <c r="C47" s="31">
        <v>46271</v>
      </c>
      <c r="D47" s="31">
        <f t="shared" si="0"/>
        <v>46284</v>
      </c>
      <c r="E47" s="31">
        <f t="shared" si="1"/>
        <v>46296</v>
      </c>
    </row>
    <row r="48" spans="1:5" x14ac:dyDescent="0.3">
      <c r="A48" s="70"/>
      <c r="B48" s="24">
        <v>21</v>
      </c>
      <c r="C48" s="31">
        <v>46285</v>
      </c>
      <c r="D48" s="31">
        <f t="shared" si="0"/>
        <v>46298</v>
      </c>
      <c r="E48" s="31">
        <f t="shared" si="1"/>
        <v>46310</v>
      </c>
    </row>
    <row r="49" spans="1:5" x14ac:dyDescent="0.3">
      <c r="A49" s="70"/>
      <c r="B49" s="24">
        <v>22</v>
      </c>
      <c r="C49" s="31">
        <v>46299</v>
      </c>
      <c r="D49" s="31">
        <f t="shared" si="0"/>
        <v>46312</v>
      </c>
      <c r="E49" s="31">
        <f t="shared" si="1"/>
        <v>46324</v>
      </c>
    </row>
    <row r="50" spans="1:5" x14ac:dyDescent="0.3">
      <c r="A50" s="70"/>
      <c r="B50" s="24">
        <v>23</v>
      </c>
      <c r="C50" s="31">
        <v>46313</v>
      </c>
      <c r="D50" s="31">
        <f t="shared" si="0"/>
        <v>46326</v>
      </c>
      <c r="E50" s="31">
        <f t="shared" si="1"/>
        <v>46338</v>
      </c>
    </row>
    <row r="51" spans="1:5" x14ac:dyDescent="0.3">
      <c r="A51" s="70"/>
      <c r="B51" s="24">
        <v>24</v>
      </c>
      <c r="C51" s="31">
        <v>46327</v>
      </c>
      <c r="D51" s="31">
        <f t="shared" si="0"/>
        <v>46340</v>
      </c>
      <c r="E51" s="31">
        <f t="shared" si="1"/>
        <v>46352</v>
      </c>
    </row>
    <row r="52" spans="1:5" x14ac:dyDescent="0.3">
      <c r="A52" s="70"/>
      <c r="B52" s="24">
        <v>25</v>
      </c>
      <c r="C52" s="31">
        <v>46341</v>
      </c>
      <c r="D52" s="31">
        <f t="shared" si="0"/>
        <v>46354</v>
      </c>
      <c r="E52" s="31">
        <f t="shared" si="1"/>
        <v>46366</v>
      </c>
    </row>
    <row r="53" spans="1:5" x14ac:dyDescent="0.3">
      <c r="A53" s="70"/>
      <c r="B53" s="24">
        <v>26</v>
      </c>
      <c r="C53" s="31">
        <v>46355</v>
      </c>
      <c r="D53" s="31">
        <f t="shared" si="0"/>
        <v>46368</v>
      </c>
      <c r="E53" s="31">
        <f t="shared" si="1"/>
        <v>46380</v>
      </c>
    </row>
    <row r="54" spans="1:5" x14ac:dyDescent="0.3">
      <c r="A54" s="70" t="s">
        <v>35</v>
      </c>
      <c r="B54" s="24">
        <v>1</v>
      </c>
      <c r="C54" s="31">
        <v>46369</v>
      </c>
      <c r="D54" s="31">
        <f t="shared" si="0"/>
        <v>46382</v>
      </c>
      <c r="E54" s="31">
        <f t="shared" si="1"/>
        <v>46394</v>
      </c>
    </row>
    <row r="55" spans="1:5" x14ac:dyDescent="0.3">
      <c r="A55" s="70"/>
      <c r="B55" s="24">
        <v>2</v>
      </c>
      <c r="C55" s="31">
        <v>46383</v>
      </c>
      <c r="D55" s="31">
        <f t="shared" si="0"/>
        <v>46396</v>
      </c>
      <c r="E55" s="31">
        <f t="shared" si="1"/>
        <v>46408</v>
      </c>
    </row>
    <row r="56" spans="1:5" x14ac:dyDescent="0.3">
      <c r="A56" s="70"/>
      <c r="B56" s="24">
        <v>3</v>
      </c>
      <c r="C56" s="31">
        <v>46397</v>
      </c>
      <c r="D56" s="31">
        <f t="shared" si="0"/>
        <v>46410</v>
      </c>
      <c r="E56" s="31">
        <f t="shared" si="1"/>
        <v>46422</v>
      </c>
    </row>
    <row r="57" spans="1:5" x14ac:dyDescent="0.3">
      <c r="A57" s="70"/>
      <c r="B57" s="24">
        <v>4</v>
      </c>
      <c r="C57" s="31">
        <v>46411</v>
      </c>
      <c r="D57" s="31">
        <f t="shared" si="0"/>
        <v>46424</v>
      </c>
      <c r="E57" s="31">
        <f t="shared" si="1"/>
        <v>46436</v>
      </c>
    </row>
    <row r="58" spans="1:5" x14ac:dyDescent="0.3">
      <c r="A58" s="70"/>
      <c r="B58" s="24">
        <v>5</v>
      </c>
      <c r="C58" s="31">
        <v>46425</v>
      </c>
      <c r="D58" s="31">
        <f t="shared" si="0"/>
        <v>46438</v>
      </c>
      <c r="E58" s="31">
        <f t="shared" si="1"/>
        <v>46450</v>
      </c>
    </row>
    <row r="59" spans="1:5" x14ac:dyDescent="0.3">
      <c r="A59" s="70"/>
      <c r="B59" s="24">
        <v>6</v>
      </c>
      <c r="C59" s="31">
        <v>46439</v>
      </c>
      <c r="D59" s="31">
        <f t="shared" si="0"/>
        <v>46452</v>
      </c>
      <c r="E59" s="31">
        <f t="shared" si="1"/>
        <v>46464</v>
      </c>
    </row>
    <row r="60" spans="1:5" x14ac:dyDescent="0.3">
      <c r="A60" s="70"/>
      <c r="B60" s="24">
        <v>7</v>
      </c>
      <c r="C60" s="31">
        <v>46453</v>
      </c>
      <c r="D60" s="31">
        <f t="shared" si="0"/>
        <v>46466</v>
      </c>
      <c r="E60" s="31">
        <f t="shared" si="1"/>
        <v>46478</v>
      </c>
    </row>
    <row r="61" spans="1:5" x14ac:dyDescent="0.3">
      <c r="A61" s="70"/>
      <c r="B61" s="24">
        <v>8</v>
      </c>
      <c r="C61" s="31">
        <v>46467</v>
      </c>
      <c r="D61" s="31">
        <f t="shared" si="0"/>
        <v>46480</v>
      </c>
      <c r="E61" s="31">
        <f t="shared" si="1"/>
        <v>46492</v>
      </c>
    </row>
    <row r="62" spans="1:5" x14ac:dyDescent="0.3">
      <c r="A62" s="70"/>
      <c r="B62" s="24">
        <v>9</v>
      </c>
      <c r="C62" s="31">
        <v>46481</v>
      </c>
      <c r="D62" s="31">
        <f t="shared" si="0"/>
        <v>46494</v>
      </c>
      <c r="E62" s="31">
        <f t="shared" si="1"/>
        <v>46506</v>
      </c>
    </row>
    <row r="63" spans="1:5" x14ac:dyDescent="0.3">
      <c r="A63" s="70"/>
      <c r="B63" s="24">
        <v>10</v>
      </c>
      <c r="C63" s="31">
        <v>46495</v>
      </c>
      <c r="D63" s="31">
        <f t="shared" si="0"/>
        <v>46508</v>
      </c>
      <c r="E63" s="31">
        <f t="shared" si="1"/>
        <v>46520</v>
      </c>
    </row>
    <row r="64" spans="1:5" x14ac:dyDescent="0.3">
      <c r="A64" s="70"/>
      <c r="B64" s="24">
        <v>11</v>
      </c>
      <c r="C64" s="31">
        <v>46509</v>
      </c>
      <c r="D64" s="31">
        <f t="shared" si="0"/>
        <v>46522</v>
      </c>
      <c r="E64" s="31">
        <f t="shared" si="1"/>
        <v>46534</v>
      </c>
    </row>
    <row r="65" spans="1:5" x14ac:dyDescent="0.3">
      <c r="A65" s="70"/>
      <c r="B65" s="24">
        <v>12</v>
      </c>
      <c r="C65" s="31">
        <v>46523</v>
      </c>
      <c r="D65" s="31">
        <f t="shared" si="0"/>
        <v>46536</v>
      </c>
      <c r="E65" s="31">
        <f t="shared" si="1"/>
        <v>46548</v>
      </c>
    </row>
    <row r="66" spans="1:5" x14ac:dyDescent="0.3">
      <c r="A66" s="70"/>
      <c r="B66" s="24">
        <v>13</v>
      </c>
      <c r="C66" s="31">
        <v>46537</v>
      </c>
      <c r="D66" s="31">
        <f t="shared" si="0"/>
        <v>46550</v>
      </c>
      <c r="E66" s="31">
        <f t="shared" si="1"/>
        <v>46562</v>
      </c>
    </row>
    <row r="67" spans="1:5" x14ac:dyDescent="0.3">
      <c r="A67" s="70"/>
      <c r="B67" s="24">
        <v>14</v>
      </c>
      <c r="C67" s="31">
        <v>46551</v>
      </c>
      <c r="D67" s="31">
        <f t="shared" si="0"/>
        <v>46564</v>
      </c>
      <c r="E67" s="31">
        <f t="shared" si="1"/>
        <v>46576</v>
      </c>
    </row>
    <row r="68" spans="1:5" x14ac:dyDescent="0.3">
      <c r="A68" s="70"/>
      <c r="B68" s="24">
        <v>15</v>
      </c>
      <c r="C68" s="31">
        <v>46565</v>
      </c>
      <c r="D68" s="31">
        <f t="shared" ref="D68:D105" si="2">C68+13</f>
        <v>46578</v>
      </c>
      <c r="E68" s="31">
        <f t="shared" ref="E68:E105" si="3">D68+12</f>
        <v>46590</v>
      </c>
    </row>
    <row r="69" spans="1:5" x14ac:dyDescent="0.3">
      <c r="A69" s="70"/>
      <c r="B69" s="24">
        <v>16</v>
      </c>
      <c r="C69" s="31">
        <v>46579</v>
      </c>
      <c r="D69" s="31">
        <f t="shared" si="2"/>
        <v>46592</v>
      </c>
      <c r="E69" s="31">
        <f t="shared" si="3"/>
        <v>46604</v>
      </c>
    </row>
    <row r="70" spans="1:5" x14ac:dyDescent="0.3">
      <c r="A70" s="70"/>
      <c r="B70" s="24">
        <v>17</v>
      </c>
      <c r="C70" s="31">
        <v>46593</v>
      </c>
      <c r="D70" s="31">
        <f t="shared" si="2"/>
        <v>46606</v>
      </c>
      <c r="E70" s="31">
        <f t="shared" si="3"/>
        <v>46618</v>
      </c>
    </row>
    <row r="71" spans="1:5" x14ac:dyDescent="0.3">
      <c r="A71" s="70"/>
      <c r="B71" s="24">
        <v>18</v>
      </c>
      <c r="C71" s="31">
        <v>46607</v>
      </c>
      <c r="D71" s="31">
        <f t="shared" si="2"/>
        <v>46620</v>
      </c>
      <c r="E71" s="31">
        <f t="shared" si="3"/>
        <v>46632</v>
      </c>
    </row>
    <row r="72" spans="1:5" x14ac:dyDescent="0.3">
      <c r="A72" s="70"/>
      <c r="B72" s="24">
        <v>19</v>
      </c>
      <c r="C72" s="31">
        <v>46621</v>
      </c>
      <c r="D72" s="31">
        <f t="shared" si="2"/>
        <v>46634</v>
      </c>
      <c r="E72" s="31">
        <f t="shared" si="3"/>
        <v>46646</v>
      </c>
    </row>
    <row r="73" spans="1:5" x14ac:dyDescent="0.3">
      <c r="A73" s="70"/>
      <c r="B73" s="24">
        <v>20</v>
      </c>
      <c r="C73" s="31">
        <v>46635</v>
      </c>
      <c r="D73" s="31">
        <f t="shared" si="2"/>
        <v>46648</v>
      </c>
      <c r="E73" s="31">
        <f t="shared" si="3"/>
        <v>46660</v>
      </c>
    </row>
    <row r="74" spans="1:5" x14ac:dyDescent="0.3">
      <c r="A74" s="70"/>
      <c r="B74" s="24">
        <v>21</v>
      </c>
      <c r="C74" s="31">
        <v>46649</v>
      </c>
      <c r="D74" s="31">
        <f t="shared" si="2"/>
        <v>46662</v>
      </c>
      <c r="E74" s="31">
        <f t="shared" si="3"/>
        <v>46674</v>
      </c>
    </row>
    <row r="75" spans="1:5" x14ac:dyDescent="0.3">
      <c r="A75" s="70"/>
      <c r="B75" s="24">
        <v>22</v>
      </c>
      <c r="C75" s="31">
        <v>46663</v>
      </c>
      <c r="D75" s="31">
        <f t="shared" si="2"/>
        <v>46676</v>
      </c>
      <c r="E75" s="31">
        <f t="shared" si="3"/>
        <v>46688</v>
      </c>
    </row>
    <row r="76" spans="1:5" x14ac:dyDescent="0.3">
      <c r="A76" s="70"/>
      <c r="B76" s="24">
        <v>23</v>
      </c>
      <c r="C76" s="31">
        <v>46677</v>
      </c>
      <c r="D76" s="31">
        <f t="shared" si="2"/>
        <v>46690</v>
      </c>
      <c r="E76" s="31">
        <f t="shared" si="3"/>
        <v>46702</v>
      </c>
    </row>
    <row r="77" spans="1:5" x14ac:dyDescent="0.3">
      <c r="A77" s="70"/>
      <c r="B77" s="24">
        <v>24</v>
      </c>
      <c r="C77" s="31">
        <v>46691</v>
      </c>
      <c r="D77" s="31">
        <f t="shared" si="2"/>
        <v>46704</v>
      </c>
      <c r="E77" s="31">
        <f t="shared" si="3"/>
        <v>46716</v>
      </c>
    </row>
    <row r="78" spans="1:5" x14ac:dyDescent="0.3">
      <c r="A78" s="70"/>
      <c r="B78" s="24">
        <v>25</v>
      </c>
      <c r="C78" s="31">
        <v>46705</v>
      </c>
      <c r="D78" s="31">
        <f t="shared" si="2"/>
        <v>46718</v>
      </c>
      <c r="E78" s="31">
        <f t="shared" si="3"/>
        <v>46730</v>
      </c>
    </row>
    <row r="79" spans="1:5" x14ac:dyDescent="0.3">
      <c r="A79" s="70"/>
      <c r="B79" s="24">
        <v>26</v>
      </c>
      <c r="C79" s="31">
        <v>46719</v>
      </c>
      <c r="D79" s="31">
        <f t="shared" si="2"/>
        <v>46732</v>
      </c>
      <c r="E79" s="31">
        <f t="shared" si="3"/>
        <v>46744</v>
      </c>
    </row>
    <row r="80" spans="1:5" x14ac:dyDescent="0.3">
      <c r="A80" s="70" t="s">
        <v>36</v>
      </c>
      <c r="B80" s="24">
        <v>1</v>
      </c>
      <c r="C80" s="31">
        <v>46733</v>
      </c>
      <c r="D80" s="31">
        <f t="shared" si="2"/>
        <v>46746</v>
      </c>
      <c r="E80" s="31">
        <f t="shared" si="3"/>
        <v>46758</v>
      </c>
    </row>
    <row r="81" spans="1:5" x14ac:dyDescent="0.3">
      <c r="A81" s="70"/>
      <c r="B81" s="24">
        <v>2</v>
      </c>
      <c r="C81" s="31">
        <v>46747</v>
      </c>
      <c r="D81" s="31">
        <f t="shared" si="2"/>
        <v>46760</v>
      </c>
      <c r="E81" s="31">
        <f t="shared" si="3"/>
        <v>46772</v>
      </c>
    </row>
    <row r="82" spans="1:5" x14ac:dyDescent="0.3">
      <c r="A82" s="70"/>
      <c r="B82" s="24">
        <v>3</v>
      </c>
      <c r="C82" s="31">
        <v>46761</v>
      </c>
      <c r="D82" s="31">
        <f t="shared" si="2"/>
        <v>46774</v>
      </c>
      <c r="E82" s="31">
        <f t="shared" si="3"/>
        <v>46786</v>
      </c>
    </row>
    <row r="83" spans="1:5" x14ac:dyDescent="0.3">
      <c r="A83" s="70"/>
      <c r="B83" s="24">
        <v>4</v>
      </c>
      <c r="C83" s="31">
        <v>46775</v>
      </c>
      <c r="D83" s="31">
        <f t="shared" si="2"/>
        <v>46788</v>
      </c>
      <c r="E83" s="31">
        <f t="shared" si="3"/>
        <v>46800</v>
      </c>
    </row>
    <row r="84" spans="1:5" x14ac:dyDescent="0.3">
      <c r="A84" s="70"/>
      <c r="B84" s="24">
        <v>5</v>
      </c>
      <c r="C84" s="31">
        <v>46789</v>
      </c>
      <c r="D84" s="31">
        <f t="shared" si="2"/>
        <v>46802</v>
      </c>
      <c r="E84" s="31">
        <f t="shared" si="3"/>
        <v>46814</v>
      </c>
    </row>
    <row r="85" spans="1:5" x14ac:dyDescent="0.3">
      <c r="A85" s="70"/>
      <c r="B85" s="24">
        <v>6</v>
      </c>
      <c r="C85" s="31">
        <v>46803</v>
      </c>
      <c r="D85" s="31">
        <f t="shared" si="2"/>
        <v>46816</v>
      </c>
      <c r="E85" s="31">
        <f t="shared" si="3"/>
        <v>46828</v>
      </c>
    </row>
    <row r="86" spans="1:5" x14ac:dyDescent="0.3">
      <c r="A86" s="70"/>
      <c r="B86" s="24">
        <v>7</v>
      </c>
      <c r="C86" s="31">
        <v>46817</v>
      </c>
      <c r="D86" s="31">
        <f t="shared" si="2"/>
        <v>46830</v>
      </c>
      <c r="E86" s="31">
        <f t="shared" si="3"/>
        <v>46842</v>
      </c>
    </row>
    <row r="87" spans="1:5" x14ac:dyDescent="0.3">
      <c r="A87" s="70"/>
      <c r="B87" s="24">
        <v>8</v>
      </c>
      <c r="C87" s="31">
        <v>46831</v>
      </c>
      <c r="D87" s="31">
        <f t="shared" si="2"/>
        <v>46844</v>
      </c>
      <c r="E87" s="31">
        <f t="shared" si="3"/>
        <v>46856</v>
      </c>
    </row>
    <row r="88" spans="1:5" x14ac:dyDescent="0.3">
      <c r="A88" s="70"/>
      <c r="B88" s="24">
        <v>9</v>
      </c>
      <c r="C88" s="31">
        <v>46845</v>
      </c>
      <c r="D88" s="31">
        <f t="shared" si="2"/>
        <v>46858</v>
      </c>
      <c r="E88" s="31">
        <f t="shared" si="3"/>
        <v>46870</v>
      </c>
    </row>
    <row r="89" spans="1:5" x14ac:dyDescent="0.3">
      <c r="A89" s="70"/>
      <c r="B89" s="24">
        <v>10</v>
      </c>
      <c r="C89" s="31">
        <v>46859</v>
      </c>
      <c r="D89" s="31">
        <f t="shared" si="2"/>
        <v>46872</v>
      </c>
      <c r="E89" s="31">
        <f t="shared" si="3"/>
        <v>46884</v>
      </c>
    </row>
    <row r="90" spans="1:5" x14ac:dyDescent="0.3">
      <c r="A90" s="70"/>
      <c r="B90" s="24">
        <v>11</v>
      </c>
      <c r="C90" s="31">
        <v>46873</v>
      </c>
      <c r="D90" s="31">
        <f t="shared" si="2"/>
        <v>46886</v>
      </c>
      <c r="E90" s="31">
        <f t="shared" si="3"/>
        <v>46898</v>
      </c>
    </row>
    <row r="91" spans="1:5" x14ac:dyDescent="0.3">
      <c r="A91" s="70"/>
      <c r="B91" s="24">
        <v>12</v>
      </c>
      <c r="C91" s="31">
        <v>46887</v>
      </c>
      <c r="D91" s="31">
        <f t="shared" si="2"/>
        <v>46900</v>
      </c>
      <c r="E91" s="31">
        <f t="shared" si="3"/>
        <v>46912</v>
      </c>
    </row>
    <row r="92" spans="1:5" x14ac:dyDescent="0.3">
      <c r="A92" s="70"/>
      <c r="B92" s="24">
        <v>13</v>
      </c>
      <c r="C92" s="31">
        <v>46901</v>
      </c>
      <c r="D92" s="31">
        <f t="shared" si="2"/>
        <v>46914</v>
      </c>
      <c r="E92" s="31">
        <f t="shared" si="3"/>
        <v>46926</v>
      </c>
    </row>
    <row r="93" spans="1:5" x14ac:dyDescent="0.3">
      <c r="A93" s="70"/>
      <c r="B93" s="24">
        <v>14</v>
      </c>
      <c r="C93" s="31">
        <v>46915</v>
      </c>
      <c r="D93" s="31">
        <f t="shared" si="2"/>
        <v>46928</v>
      </c>
      <c r="E93" s="31">
        <f t="shared" si="3"/>
        <v>46940</v>
      </c>
    </row>
    <row r="94" spans="1:5" x14ac:dyDescent="0.3">
      <c r="A94" s="70"/>
      <c r="B94" s="24">
        <v>15</v>
      </c>
      <c r="C94" s="31">
        <v>46929</v>
      </c>
      <c r="D94" s="31">
        <f t="shared" si="2"/>
        <v>46942</v>
      </c>
      <c r="E94" s="31">
        <f t="shared" si="3"/>
        <v>46954</v>
      </c>
    </row>
    <row r="95" spans="1:5" x14ac:dyDescent="0.3">
      <c r="A95" s="70"/>
      <c r="B95" s="24">
        <v>16</v>
      </c>
      <c r="C95" s="31">
        <v>46943</v>
      </c>
      <c r="D95" s="31">
        <f t="shared" si="2"/>
        <v>46956</v>
      </c>
      <c r="E95" s="31">
        <f t="shared" si="3"/>
        <v>46968</v>
      </c>
    </row>
    <row r="96" spans="1:5" x14ac:dyDescent="0.3">
      <c r="A96" s="70"/>
      <c r="B96" s="24">
        <v>17</v>
      </c>
      <c r="C96" s="31">
        <v>46957</v>
      </c>
      <c r="D96" s="31">
        <f t="shared" si="2"/>
        <v>46970</v>
      </c>
      <c r="E96" s="31">
        <f t="shared" si="3"/>
        <v>46982</v>
      </c>
    </row>
    <row r="97" spans="1:5" x14ac:dyDescent="0.3">
      <c r="A97" s="70"/>
      <c r="B97" s="24">
        <v>18</v>
      </c>
      <c r="C97" s="31">
        <v>46971</v>
      </c>
      <c r="D97" s="31">
        <f t="shared" si="2"/>
        <v>46984</v>
      </c>
      <c r="E97" s="31">
        <f t="shared" si="3"/>
        <v>46996</v>
      </c>
    </row>
    <row r="98" spans="1:5" x14ac:dyDescent="0.3">
      <c r="A98" s="70"/>
      <c r="B98" s="24">
        <v>19</v>
      </c>
      <c r="C98" s="31">
        <v>46985</v>
      </c>
      <c r="D98" s="31">
        <f t="shared" si="2"/>
        <v>46998</v>
      </c>
      <c r="E98" s="31">
        <f t="shared" si="3"/>
        <v>47010</v>
      </c>
    </row>
    <row r="99" spans="1:5" x14ac:dyDescent="0.3">
      <c r="A99" s="70"/>
      <c r="B99" s="24">
        <v>20</v>
      </c>
      <c r="C99" s="31">
        <v>46999</v>
      </c>
      <c r="D99" s="31">
        <f t="shared" si="2"/>
        <v>47012</v>
      </c>
      <c r="E99" s="31">
        <f t="shared" si="3"/>
        <v>47024</v>
      </c>
    </row>
    <row r="100" spans="1:5" x14ac:dyDescent="0.3">
      <c r="A100" s="70"/>
      <c r="B100" s="24">
        <v>21</v>
      </c>
      <c r="C100" s="31">
        <v>47013</v>
      </c>
      <c r="D100" s="31">
        <f t="shared" si="2"/>
        <v>47026</v>
      </c>
      <c r="E100" s="31">
        <f t="shared" si="3"/>
        <v>47038</v>
      </c>
    </row>
    <row r="101" spans="1:5" x14ac:dyDescent="0.3">
      <c r="A101" s="70"/>
      <c r="B101" s="24">
        <v>22</v>
      </c>
      <c r="C101" s="31">
        <v>47027</v>
      </c>
      <c r="D101" s="31">
        <f t="shared" si="2"/>
        <v>47040</v>
      </c>
      <c r="E101" s="31">
        <f t="shared" si="3"/>
        <v>47052</v>
      </c>
    </row>
    <row r="102" spans="1:5" x14ac:dyDescent="0.3">
      <c r="A102" s="70"/>
      <c r="B102" s="24">
        <v>23</v>
      </c>
      <c r="C102" s="31">
        <v>47041</v>
      </c>
      <c r="D102" s="31">
        <f t="shared" si="2"/>
        <v>47054</v>
      </c>
      <c r="E102" s="31">
        <f t="shared" si="3"/>
        <v>47066</v>
      </c>
    </row>
    <row r="103" spans="1:5" x14ac:dyDescent="0.3">
      <c r="A103" s="70"/>
      <c r="B103" s="24">
        <v>24</v>
      </c>
      <c r="C103" s="31">
        <v>47055</v>
      </c>
      <c r="D103" s="31">
        <f t="shared" si="2"/>
        <v>47068</v>
      </c>
      <c r="E103" s="31">
        <f t="shared" si="3"/>
        <v>47080</v>
      </c>
    </row>
    <row r="104" spans="1:5" x14ac:dyDescent="0.3">
      <c r="A104" s="70"/>
      <c r="B104" s="24">
        <v>25</v>
      </c>
      <c r="C104" s="31">
        <v>47069</v>
      </c>
      <c r="D104" s="31">
        <f t="shared" si="2"/>
        <v>47082</v>
      </c>
      <c r="E104" s="31">
        <f t="shared" si="3"/>
        <v>47094</v>
      </c>
    </row>
    <row r="105" spans="1:5" x14ac:dyDescent="0.3">
      <c r="A105" s="70"/>
      <c r="B105" s="24">
        <v>26</v>
      </c>
      <c r="C105" s="31">
        <v>47083</v>
      </c>
      <c r="D105" s="31">
        <f t="shared" si="2"/>
        <v>47096</v>
      </c>
      <c r="E105" s="31">
        <f t="shared" si="3"/>
        <v>47108</v>
      </c>
    </row>
    <row r="268" spans="3:3" x14ac:dyDescent="0.3">
      <c r="C268" t="s">
        <v>37</v>
      </c>
    </row>
  </sheetData>
  <mergeCells count="4">
    <mergeCell ref="A1:A27"/>
    <mergeCell ref="A28:A53"/>
    <mergeCell ref="A54:A79"/>
    <mergeCell ref="A80:A105"/>
  </mergeCells>
  <conditionalFormatting sqref="B2:E105">
    <cfRule type="expression" dxfId="3" priority="1">
      <formula>MOD(ROW(),2)=0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5553E-F5DA-42B3-BB6A-3140601B326A}">
  <sheetPr>
    <pageSetUpPr fitToPage="1"/>
  </sheetPr>
  <dimension ref="A1:J146"/>
  <sheetViews>
    <sheetView tabSelected="1" zoomScaleNormal="100" workbookViewId="0">
      <selection activeCell="C5" sqref="C5"/>
    </sheetView>
  </sheetViews>
  <sheetFormatPr defaultColWidth="14.44140625" defaultRowHeight="16.95" customHeight="1" x14ac:dyDescent="0.3"/>
  <cols>
    <col min="1" max="1" width="6.109375" style="13" bestFit="1" customWidth="1"/>
    <col min="2" max="2" width="17.44140625" style="11" bestFit="1" customWidth="1"/>
    <col min="3" max="6" width="15.88671875" style="11" customWidth="1"/>
    <col min="7" max="7" width="18.5546875" style="11" customWidth="1"/>
    <col min="8" max="8" width="16.6640625" style="11" customWidth="1"/>
    <col min="9" max="9" width="9.109375" style="11" customWidth="1"/>
    <col min="10" max="10" width="35.6640625" style="11" customWidth="1"/>
    <col min="11" max="11" width="10.6640625" style="11" customWidth="1"/>
    <col min="12" max="17" width="9.109375" style="11" customWidth="1"/>
    <col min="18" max="16384" width="14.44140625" style="11"/>
  </cols>
  <sheetData>
    <row r="1" spans="1:10" ht="23.4" x14ac:dyDescent="0.45">
      <c r="A1" s="73" t="s">
        <v>22</v>
      </c>
      <c r="B1" s="73"/>
      <c r="C1" s="73"/>
      <c r="D1" s="73"/>
      <c r="E1" s="73"/>
      <c r="F1" s="73"/>
      <c r="G1" s="73"/>
      <c r="H1" s="25"/>
    </row>
    <row r="2" spans="1:10" ht="56.4" customHeight="1" x14ac:dyDescent="0.45">
      <c r="A2" s="74" t="s">
        <v>50</v>
      </c>
      <c r="B2" s="74"/>
      <c r="C2" s="74"/>
      <c r="D2" s="74"/>
      <c r="E2" s="74"/>
      <c r="F2" s="74"/>
      <c r="G2" s="74"/>
      <c r="H2" s="25"/>
    </row>
    <row r="3" spans="1:10" ht="15" thickBot="1" x14ac:dyDescent="0.35">
      <c r="B3" s="12"/>
      <c r="C3" s="12"/>
      <c r="D3" s="12"/>
      <c r="E3" s="12"/>
      <c r="F3" s="12"/>
      <c r="G3" s="12"/>
      <c r="H3" s="12"/>
    </row>
    <row r="4" spans="1:10" s="46" customFormat="1" ht="21.6" thickBot="1" x14ac:dyDescent="0.45">
      <c r="A4" s="5"/>
      <c r="B4" s="6" t="s">
        <v>28</v>
      </c>
      <c r="E4" s="75" t="s">
        <v>17</v>
      </c>
      <c r="F4" s="76"/>
      <c r="G4" s="77"/>
    </row>
    <row r="5" spans="1:10" ht="28.8" x14ac:dyDescent="0.3">
      <c r="A5" s="24">
        <v>1</v>
      </c>
      <c r="B5" s="34" t="s">
        <v>27</v>
      </c>
      <c r="C5" s="35">
        <v>62232</v>
      </c>
      <c r="D5" s="14"/>
      <c r="E5" s="78" t="s">
        <v>19</v>
      </c>
      <c r="F5" s="79"/>
      <c r="G5" s="43">
        <f>C6</f>
        <v>45870</v>
      </c>
    </row>
    <row r="6" spans="1:10" ht="16.95" customHeight="1" thickBot="1" x14ac:dyDescent="0.35">
      <c r="A6" s="24">
        <v>2</v>
      </c>
      <c r="B6" s="36" t="s">
        <v>5</v>
      </c>
      <c r="C6" s="29">
        <v>45870</v>
      </c>
      <c r="E6" s="78" t="s">
        <v>20</v>
      </c>
      <c r="F6" s="79"/>
      <c r="G6" s="26">
        <f>C7</f>
        <v>46022</v>
      </c>
    </row>
    <row r="7" spans="1:10" ht="15" thickBot="1" x14ac:dyDescent="0.35">
      <c r="A7" s="24">
        <v>3</v>
      </c>
      <c r="B7" s="36" t="s">
        <v>6</v>
      </c>
      <c r="C7" s="29">
        <v>46022</v>
      </c>
      <c r="E7" s="71" t="s">
        <v>18</v>
      </c>
      <c r="F7" s="72"/>
      <c r="G7" s="10">
        <f>C5/12/30*DAYS360(C6,C7+1)</f>
        <v>25930</v>
      </c>
    </row>
    <row r="8" spans="1:10" ht="16.95" customHeight="1" x14ac:dyDescent="0.3">
      <c r="A8" s="24"/>
      <c r="B8" s="16"/>
      <c r="C8" s="33"/>
      <c r="D8" s="17"/>
      <c r="E8" s="81" t="s">
        <v>23</v>
      </c>
      <c r="F8" s="82"/>
      <c r="G8" s="27">
        <f>_xlfn.LET(
    _xlpm.StartPP, _xlfn.MAXIFS('Pay Schedule'!$D$2:$D$105, 'Pay Schedule'!$C$2:$C$105, "&lt;=" &amp; $C$6),
    _xlpm.EndPP,   _xlfn.MAXIFS('Pay Schedule'!$D$2:$D$105, 'Pay Schedule'!$C$2:$C$105, "&lt;=" &amp; $C$7),
    _xlpm.NumPP, (_xlpm.EndPP - _xlpm.StartPP + 14) / 14,
    _xlpm.FirstPPDays, DATEDIF($C$6, _xlpm.StartPP, "d") + 1,
    ROUND((G7/(DATEDIF(C6, C7, "d")+1))* _xlpm.FirstPPDays, 2)
)</f>
        <v>1525.29</v>
      </c>
      <c r="J8" s="20"/>
    </row>
    <row r="9" spans="1:10" ht="30" customHeight="1" x14ac:dyDescent="0.3">
      <c r="A9" s="24"/>
      <c r="B9" s="15"/>
      <c r="C9" s="33"/>
      <c r="E9" s="81" t="s">
        <v>24</v>
      </c>
      <c r="F9" s="82"/>
      <c r="G9" s="21">
        <f>_xlfn.LET(
  _xlpm.StartPP, _xlfn.MAXIFS('Pay Schedule'!$D$2:$D$105, 'Pay Schedule'!$C$2:$C$105, "&lt;=" &amp; $C$6),
  _xlpm.EndPP,   _xlfn.MAXIFS('Pay Schedule'!$D$2:$D$105, 'Pay Schedule'!$C$2:$C$105, "&lt;=" &amp; $C$7),
  _xlpm.NumPP,   (_xlpm.EndPP-_xlpm.StartPP+14)/14,
    ROUND(
    (G7-G8-ROUND(((G7/(DATEDIF(C6, C7, "d")+1)) * (14-DATEDIF(C7,_xlpm.EndPP,"d"))),2))
    /(_xlpm.NumPP-2),
  2)
)</f>
        <v>2372.6799999999998</v>
      </c>
      <c r="I9" s="20"/>
      <c r="J9" s="20"/>
    </row>
    <row r="10" spans="1:10" ht="16.95" customHeight="1" thickBot="1" x14ac:dyDescent="0.35">
      <c r="A10" s="24"/>
      <c r="B10" s="18"/>
      <c r="E10" s="83" t="s">
        <v>25</v>
      </c>
      <c r="F10" s="84"/>
      <c r="G10" s="22">
        <f>_xlfn.LET(
   _xlpm.StartPP, _xlfn.MAXIFS('Pay Schedule'!$D$2:$D$105,'Pay Schedule'!$C$2:$C$105,"&lt;="&amp;$C$6),
   _xlpm.EndPP,   _xlfn.MAXIFS('Pay Schedule'!$D$2:$D$105,'Pay Schedule'!$C$2:$C$105,"&lt;="&amp;$C$7),
   _xlpm.NumPP, (_xlpm.EndPP - _xlpm.StartPP + 14)/14,
   G7 - G8 - G9 * (_xlpm.NumPP - 2)
)</f>
        <v>677.90999999999985</v>
      </c>
      <c r="J10" s="20"/>
    </row>
    <row r="11" spans="1:10" ht="16.95" customHeight="1" x14ac:dyDescent="0.3">
      <c r="A11" s="28"/>
      <c r="B11" s="23"/>
      <c r="C11" s="23"/>
      <c r="D11" s="23"/>
      <c r="E11" s="23"/>
      <c r="F11" s="23"/>
      <c r="G11" s="23"/>
      <c r="I11" s="13"/>
    </row>
    <row r="12" spans="1:10" ht="16.95" customHeight="1" x14ac:dyDescent="0.3">
      <c r="A12" s="28"/>
      <c r="B12" s="85" t="s">
        <v>4</v>
      </c>
      <c r="C12" s="85"/>
      <c r="D12" s="85"/>
      <c r="E12" s="85"/>
      <c r="F12" s="85"/>
      <c r="G12" s="52">
        <f>SUM(G17:G146)</f>
        <v>25930</v>
      </c>
      <c r="I12" s="13"/>
    </row>
    <row r="13" spans="1:10" ht="16.95" customHeight="1" x14ac:dyDescent="0.3">
      <c r="A13" s="24"/>
      <c r="B13" s="86"/>
      <c r="C13" s="86"/>
      <c r="D13" s="86"/>
      <c r="E13" s="86"/>
      <c r="F13" s="86"/>
      <c r="G13" s="86"/>
      <c r="I13" s="13"/>
    </row>
    <row r="14" spans="1:10" ht="16.95" customHeight="1" x14ac:dyDescent="0.3">
      <c r="A14" s="24"/>
      <c r="B14" s="87" t="s">
        <v>30</v>
      </c>
      <c r="C14" s="87"/>
      <c r="D14" s="87"/>
      <c r="E14" s="87"/>
      <c r="F14" s="87"/>
      <c r="G14" s="52">
        <f>G7</f>
        <v>25930</v>
      </c>
      <c r="I14" s="13"/>
    </row>
    <row r="15" spans="1:10" ht="16.95" customHeight="1" x14ac:dyDescent="0.3">
      <c r="B15" s="80"/>
      <c r="C15" s="80"/>
      <c r="D15" s="80"/>
      <c r="E15" s="80"/>
      <c r="F15" s="80"/>
      <c r="G15" s="80"/>
      <c r="H15" s="19"/>
      <c r="I15" s="13"/>
    </row>
    <row r="16" spans="1:10" ht="16.95" customHeight="1" x14ac:dyDescent="0.3">
      <c r="B16" s="53" t="s">
        <v>26</v>
      </c>
      <c r="C16" s="54" t="s">
        <v>0</v>
      </c>
      <c r="D16" s="54" t="s">
        <v>1</v>
      </c>
      <c r="E16" s="54" t="s">
        <v>21</v>
      </c>
      <c r="F16" s="54" t="s">
        <v>2</v>
      </c>
      <c r="G16" s="55" t="s">
        <v>3</v>
      </c>
    </row>
    <row r="17" spans="2:9" ht="16.95" customHeight="1" x14ac:dyDescent="0.3">
      <c r="B17" s="49" cm="1">
        <f t="array" ref="B17:G28">IF(
    OR($C$6="",$C$7=""),
    "",
    _xlfn.LET(
        _xlpm.PayStart,'Pay Schedule'!$C$2:$C$105,
        _xlpm.PayEnd,'Pay Schedule'!$D$2:$D$105,
        _xlpm.PayDt,'Pay Schedule'!$E$2:$E$105,
        _xlpm.PS,$C$6,
        _xlpm.PE,$C$7,
        _xlpm.Mask,(_xlpm.PayStart&lt;=_xlpm.PE)*(_xlpm.PayEnd&gt;=_xlpm.PS),
        _xlpm.PSel,_xlfn._xlws.FILTER(_xlpm.PayStart,_xlpm.Mask),
        _xlpm.PESel,_xlfn._xlws.FILTER(_xlpm.PayEnd,_xlpm.Mask),
        _xlpm.PDSel,_xlfn._xlws.FILTER(_xlpm.PayDt,_xlpm.Mask),
        _xlpm.StartAdj,_xlfn.MAP(_xlpm.PSel,_xlfn.LAMBDA(_xlpm.s,MAX(_xlpm.s,_xlpm.PS))),
        _xlpm.EndAdj,_xlfn.MAP(_xlpm.PESel,_xlfn.LAMBDA(_xlpm.e,MIN(_xlpm.e,_xlpm.PE))),
        _xlpm.Days,_xlpm.EndAdj-_xlpm.StartAdj+1,
        _xlpm.n,ROWS(_xlpm.PSel),
        _xlpm.Idx,_xlfn.SEQUENCE(_xlpm.n),
        _xlpm.Amounts,
        _xlfn.MAP(
            _xlpm.Idx,
            _xlfn.LAMBDA(_xlpm.i,
                IF(_xlpm.i=1,
                    $G$8,
                    IF(_xlpm.i=_xlpm.n,
                        $G$10,
                        $G$9
                    )
                )
            )
        ),
        _xlfn.HSTACK(
            _xlpm.Idx,
            _xlpm.StartAdj,
            _xlpm.EndAdj,
            _xlpm.PDSel,
            _xlpm.Days,
            _xlpm.Amounts
        )
    )
)</f>
        <v>1</v>
      </c>
      <c r="C17" s="47">
        <v>45870</v>
      </c>
      <c r="D17" s="48">
        <v>45878</v>
      </c>
      <c r="E17" s="47">
        <v>45890</v>
      </c>
      <c r="F17" s="1">
        <v>9</v>
      </c>
      <c r="G17" s="51">
        <v>1525.29</v>
      </c>
      <c r="I17" s="13"/>
    </row>
    <row r="18" spans="2:9" ht="16.95" customHeight="1" x14ac:dyDescent="0.3">
      <c r="B18" s="49">
        <v>2</v>
      </c>
      <c r="C18" s="47">
        <v>45879</v>
      </c>
      <c r="D18" s="48">
        <v>45892</v>
      </c>
      <c r="E18" s="47">
        <v>45904</v>
      </c>
      <c r="F18" s="1">
        <v>14</v>
      </c>
      <c r="G18" s="51">
        <v>2372.6799999999998</v>
      </c>
    </row>
    <row r="19" spans="2:9" ht="16.95" customHeight="1" x14ac:dyDescent="0.3">
      <c r="B19" s="49">
        <v>3</v>
      </c>
      <c r="C19" s="47">
        <v>45893</v>
      </c>
      <c r="D19" s="48">
        <v>45906</v>
      </c>
      <c r="E19" s="47">
        <v>45918</v>
      </c>
      <c r="F19" s="1">
        <v>14</v>
      </c>
      <c r="G19" s="51">
        <v>2372.6799999999998</v>
      </c>
    </row>
    <row r="20" spans="2:9" ht="16.95" customHeight="1" x14ac:dyDescent="0.3">
      <c r="B20" s="49">
        <v>4</v>
      </c>
      <c r="C20" s="47">
        <v>45907</v>
      </c>
      <c r="D20" s="48">
        <v>45920</v>
      </c>
      <c r="E20" s="47">
        <v>45932</v>
      </c>
      <c r="F20" s="1">
        <v>14</v>
      </c>
      <c r="G20" s="51">
        <v>2372.6799999999998</v>
      </c>
    </row>
    <row r="21" spans="2:9" ht="16.95" customHeight="1" x14ac:dyDescent="0.3">
      <c r="B21" s="49">
        <v>5</v>
      </c>
      <c r="C21" s="47">
        <v>45921</v>
      </c>
      <c r="D21" s="48">
        <v>45934</v>
      </c>
      <c r="E21" s="47">
        <v>45946</v>
      </c>
      <c r="F21" s="1">
        <v>14</v>
      </c>
      <c r="G21" s="51">
        <v>2372.6799999999998</v>
      </c>
    </row>
    <row r="22" spans="2:9" ht="16.95" customHeight="1" x14ac:dyDescent="0.3">
      <c r="B22" s="49">
        <v>6</v>
      </c>
      <c r="C22" s="47">
        <v>45935</v>
      </c>
      <c r="D22" s="48">
        <v>45948</v>
      </c>
      <c r="E22" s="47">
        <v>45960</v>
      </c>
      <c r="F22" s="1">
        <v>14</v>
      </c>
      <c r="G22" s="51">
        <v>2372.6799999999998</v>
      </c>
    </row>
    <row r="23" spans="2:9" ht="16.95" customHeight="1" x14ac:dyDescent="0.3">
      <c r="B23" s="49">
        <v>7</v>
      </c>
      <c r="C23" s="47">
        <v>45949</v>
      </c>
      <c r="D23" s="48">
        <v>45962</v>
      </c>
      <c r="E23" s="47">
        <v>45974</v>
      </c>
      <c r="F23" s="1">
        <v>14</v>
      </c>
      <c r="G23" s="51">
        <v>2372.6799999999998</v>
      </c>
    </row>
    <row r="24" spans="2:9" ht="16.95" customHeight="1" x14ac:dyDescent="0.3">
      <c r="B24" s="49">
        <v>8</v>
      </c>
      <c r="C24" s="47">
        <v>45963</v>
      </c>
      <c r="D24" s="48">
        <v>45976</v>
      </c>
      <c r="E24" s="47">
        <v>45988</v>
      </c>
      <c r="F24" s="1">
        <v>14</v>
      </c>
      <c r="G24" s="51">
        <v>2372.6799999999998</v>
      </c>
    </row>
    <row r="25" spans="2:9" ht="16.95" customHeight="1" x14ac:dyDescent="0.3">
      <c r="B25" s="49">
        <v>9</v>
      </c>
      <c r="C25" s="47">
        <v>45977</v>
      </c>
      <c r="D25" s="48">
        <v>45990</v>
      </c>
      <c r="E25" s="47">
        <v>46002</v>
      </c>
      <c r="F25" s="1">
        <v>14</v>
      </c>
      <c r="G25" s="51">
        <v>2372.6799999999998</v>
      </c>
    </row>
    <row r="26" spans="2:9" ht="16.95" customHeight="1" x14ac:dyDescent="0.3">
      <c r="B26" s="49">
        <v>10</v>
      </c>
      <c r="C26" s="47">
        <v>45991</v>
      </c>
      <c r="D26" s="48">
        <v>46004</v>
      </c>
      <c r="E26" s="47">
        <v>46016</v>
      </c>
      <c r="F26" s="1">
        <v>14</v>
      </c>
      <c r="G26" s="51">
        <v>2372.6799999999998</v>
      </c>
    </row>
    <row r="27" spans="2:9" ht="16.95" customHeight="1" x14ac:dyDescent="0.3">
      <c r="B27" s="49">
        <v>11</v>
      </c>
      <c r="C27" s="47">
        <v>46005</v>
      </c>
      <c r="D27" s="48">
        <v>46018</v>
      </c>
      <c r="E27" s="47">
        <v>46030</v>
      </c>
      <c r="F27" s="1">
        <v>14</v>
      </c>
      <c r="G27" s="51">
        <v>2372.6799999999998</v>
      </c>
    </row>
    <row r="28" spans="2:9" ht="16.95" customHeight="1" x14ac:dyDescent="0.3">
      <c r="B28" s="49">
        <v>12</v>
      </c>
      <c r="C28" s="47">
        <v>46019</v>
      </c>
      <c r="D28" s="48">
        <v>46022</v>
      </c>
      <c r="E28" s="47">
        <v>46044</v>
      </c>
      <c r="F28" s="1">
        <v>4</v>
      </c>
      <c r="G28" s="51">
        <v>677.90999999999985</v>
      </c>
    </row>
    <row r="29" spans="2:9" ht="16.95" customHeight="1" x14ac:dyDescent="0.3">
      <c r="B29" s="49"/>
      <c r="C29" s="47"/>
      <c r="D29" s="48"/>
      <c r="E29" s="47"/>
      <c r="F29" s="1"/>
      <c r="G29" s="51"/>
    </row>
    <row r="30" spans="2:9" ht="16.95" customHeight="1" x14ac:dyDescent="0.3">
      <c r="B30" s="49"/>
      <c r="C30" s="47"/>
      <c r="D30" s="48"/>
      <c r="E30" s="47"/>
      <c r="F30" s="1"/>
      <c r="G30" s="51"/>
    </row>
    <row r="31" spans="2:9" ht="16.95" customHeight="1" x14ac:dyDescent="0.3">
      <c r="B31" s="49"/>
      <c r="C31" s="47"/>
      <c r="D31" s="48"/>
      <c r="E31" s="47"/>
      <c r="F31" s="1"/>
      <c r="G31" s="51"/>
    </row>
    <row r="32" spans="2:9" ht="16.95" customHeight="1" x14ac:dyDescent="0.3">
      <c r="B32" s="49"/>
      <c r="C32" s="47"/>
      <c r="D32" s="48"/>
      <c r="E32" s="47"/>
      <c r="F32" s="1"/>
      <c r="G32" s="51"/>
    </row>
    <row r="33" spans="2:7" ht="16.95" customHeight="1" x14ac:dyDescent="0.3">
      <c r="B33" s="49"/>
      <c r="C33" s="47"/>
      <c r="D33" s="48"/>
      <c r="E33" s="47"/>
      <c r="F33" s="1"/>
      <c r="G33" s="51"/>
    </row>
    <row r="34" spans="2:7" ht="16.95" customHeight="1" x14ac:dyDescent="0.3">
      <c r="B34" s="49"/>
      <c r="C34" s="47"/>
      <c r="D34" s="48"/>
      <c r="E34" s="47"/>
      <c r="F34" s="1"/>
      <c r="G34" s="51"/>
    </row>
    <row r="35" spans="2:7" ht="16.95" customHeight="1" x14ac:dyDescent="0.3">
      <c r="B35" s="49"/>
      <c r="C35" s="47"/>
      <c r="D35" s="48"/>
      <c r="E35" s="47"/>
      <c r="F35" s="1"/>
      <c r="G35" s="51"/>
    </row>
    <row r="36" spans="2:7" ht="16.95" customHeight="1" x14ac:dyDescent="0.3">
      <c r="B36" s="49"/>
      <c r="C36" s="47"/>
      <c r="D36" s="48"/>
      <c r="E36" s="47"/>
      <c r="F36" s="1"/>
      <c r="G36" s="51"/>
    </row>
    <row r="37" spans="2:7" ht="16.95" customHeight="1" x14ac:dyDescent="0.3">
      <c r="B37" s="49"/>
      <c r="C37" s="47"/>
      <c r="D37" s="48"/>
      <c r="E37" s="47"/>
      <c r="F37" s="1"/>
      <c r="G37" s="51"/>
    </row>
    <row r="38" spans="2:7" ht="16.95" customHeight="1" x14ac:dyDescent="0.3">
      <c r="B38" s="49"/>
      <c r="C38" s="47"/>
      <c r="D38" s="48"/>
      <c r="E38" s="47"/>
      <c r="F38" s="1"/>
      <c r="G38" s="51"/>
    </row>
    <row r="39" spans="2:7" ht="16.95" customHeight="1" x14ac:dyDescent="0.3">
      <c r="B39" s="49"/>
      <c r="C39" s="47"/>
      <c r="D39" s="48"/>
      <c r="E39" s="47"/>
      <c r="F39" s="1"/>
      <c r="G39" s="51"/>
    </row>
    <row r="40" spans="2:7" ht="16.95" customHeight="1" x14ac:dyDescent="0.3">
      <c r="B40" s="49"/>
      <c r="C40" s="47"/>
      <c r="D40" s="48"/>
      <c r="E40" s="47"/>
      <c r="F40" s="1"/>
      <c r="G40" s="51"/>
    </row>
    <row r="41" spans="2:7" ht="16.95" customHeight="1" x14ac:dyDescent="0.3">
      <c r="B41" s="49"/>
      <c r="C41" s="47"/>
      <c r="D41" s="48"/>
      <c r="E41" s="47"/>
      <c r="F41" s="1"/>
      <c r="G41" s="51"/>
    </row>
    <row r="42" spans="2:7" ht="16.95" customHeight="1" x14ac:dyDescent="0.3">
      <c r="B42" s="49"/>
      <c r="C42" s="47"/>
      <c r="D42" s="48"/>
      <c r="E42" s="47"/>
      <c r="F42" s="1"/>
      <c r="G42" s="51"/>
    </row>
    <row r="43" spans="2:7" ht="16.95" customHeight="1" x14ac:dyDescent="0.3">
      <c r="B43" s="49"/>
      <c r="C43" s="47"/>
      <c r="D43" s="48"/>
      <c r="E43" s="47"/>
      <c r="F43" s="1"/>
      <c r="G43" s="51"/>
    </row>
    <row r="44" spans="2:7" ht="16.95" customHeight="1" x14ac:dyDescent="0.3">
      <c r="B44" s="49"/>
      <c r="C44" s="47"/>
      <c r="D44" s="48"/>
      <c r="E44" s="47"/>
      <c r="F44" s="1"/>
      <c r="G44" s="51"/>
    </row>
    <row r="45" spans="2:7" ht="16.95" customHeight="1" x14ac:dyDescent="0.3">
      <c r="B45" s="49"/>
      <c r="C45" s="47"/>
      <c r="D45" s="48"/>
      <c r="E45" s="47"/>
      <c r="F45" s="1"/>
      <c r="G45" s="51"/>
    </row>
    <row r="46" spans="2:7" ht="16.95" customHeight="1" x14ac:dyDescent="0.3">
      <c r="B46" s="49"/>
      <c r="C46" s="47"/>
      <c r="D46" s="48"/>
      <c r="E46" s="47"/>
      <c r="F46" s="1"/>
      <c r="G46" s="51"/>
    </row>
    <row r="47" spans="2:7" ht="16.95" customHeight="1" x14ac:dyDescent="0.3">
      <c r="B47" s="49"/>
      <c r="C47" s="47"/>
      <c r="D47" s="48"/>
      <c r="E47" s="47"/>
      <c r="F47" s="1"/>
      <c r="G47" s="51"/>
    </row>
    <row r="48" spans="2:7" ht="16.95" customHeight="1" x14ac:dyDescent="0.3">
      <c r="B48" s="49"/>
      <c r="C48" s="47"/>
      <c r="D48" s="47"/>
      <c r="E48" s="47"/>
      <c r="F48" s="50"/>
      <c r="G48" s="51"/>
    </row>
    <row r="49" spans="2:7" ht="16.95" customHeight="1" x14ac:dyDescent="0.3">
      <c r="B49" s="49"/>
      <c r="C49" s="47"/>
      <c r="D49" s="47"/>
      <c r="E49" s="47"/>
      <c r="F49" s="50"/>
      <c r="G49" s="51"/>
    </row>
    <row r="50" spans="2:7" ht="16.95" customHeight="1" x14ac:dyDescent="0.3">
      <c r="B50" s="49"/>
      <c r="C50" s="47"/>
      <c r="D50" s="47"/>
      <c r="E50" s="47"/>
      <c r="F50" s="50"/>
      <c r="G50" s="51"/>
    </row>
    <row r="51" spans="2:7" ht="16.95" customHeight="1" x14ac:dyDescent="0.3">
      <c r="B51" s="49"/>
      <c r="C51" s="47"/>
      <c r="D51" s="47"/>
      <c r="E51" s="47"/>
      <c r="F51" s="50"/>
      <c r="G51" s="51"/>
    </row>
    <row r="52" spans="2:7" ht="16.95" customHeight="1" x14ac:dyDescent="0.3">
      <c r="B52" s="49"/>
      <c r="C52" s="47"/>
      <c r="D52" s="47"/>
      <c r="E52" s="47"/>
      <c r="F52" s="50"/>
      <c r="G52" s="51"/>
    </row>
    <row r="53" spans="2:7" ht="16.95" customHeight="1" x14ac:dyDescent="0.3">
      <c r="B53" s="49"/>
      <c r="C53" s="47"/>
      <c r="D53" s="47"/>
      <c r="E53" s="47"/>
      <c r="F53" s="50"/>
      <c r="G53" s="51"/>
    </row>
    <row r="54" spans="2:7" ht="16.95" customHeight="1" x14ac:dyDescent="0.3">
      <c r="B54" s="49"/>
      <c r="C54" s="47"/>
      <c r="D54" s="47"/>
      <c r="E54" s="47"/>
      <c r="F54" s="50"/>
      <c r="G54" s="51"/>
    </row>
    <row r="55" spans="2:7" ht="16.95" customHeight="1" x14ac:dyDescent="0.3">
      <c r="B55" s="49"/>
      <c r="C55" s="47"/>
      <c r="D55" s="47"/>
      <c r="E55" s="47"/>
      <c r="F55" s="50"/>
      <c r="G55" s="51"/>
    </row>
    <row r="56" spans="2:7" ht="16.95" customHeight="1" x14ac:dyDescent="0.3">
      <c r="B56" s="49"/>
      <c r="C56" s="47"/>
      <c r="D56" s="47"/>
      <c r="E56" s="47"/>
      <c r="F56" s="50"/>
      <c r="G56" s="51"/>
    </row>
    <row r="57" spans="2:7" ht="16.95" customHeight="1" x14ac:dyDescent="0.3">
      <c r="B57" s="49"/>
      <c r="C57" s="47"/>
      <c r="D57" s="47"/>
      <c r="E57" s="47"/>
      <c r="F57" s="50"/>
      <c r="G57" s="51"/>
    </row>
    <row r="58" spans="2:7" ht="16.95" customHeight="1" x14ac:dyDescent="0.3">
      <c r="B58" s="49"/>
      <c r="C58" s="47"/>
      <c r="D58" s="47"/>
      <c r="E58" s="47"/>
      <c r="F58" s="50"/>
      <c r="G58" s="51"/>
    </row>
    <row r="59" spans="2:7" ht="16.95" customHeight="1" x14ac:dyDescent="0.3">
      <c r="B59" s="49"/>
      <c r="C59" s="47"/>
      <c r="D59" s="47"/>
      <c r="E59" s="47"/>
      <c r="F59" s="50"/>
      <c r="G59" s="51"/>
    </row>
    <row r="60" spans="2:7" ht="16.95" customHeight="1" x14ac:dyDescent="0.3">
      <c r="B60" s="49"/>
      <c r="C60" s="47"/>
      <c r="D60" s="47"/>
      <c r="E60" s="47"/>
      <c r="F60" s="50"/>
      <c r="G60" s="51"/>
    </row>
    <row r="61" spans="2:7" ht="16.95" customHeight="1" x14ac:dyDescent="0.3">
      <c r="B61" s="49"/>
      <c r="C61" s="47"/>
      <c r="D61" s="47"/>
      <c r="E61" s="47"/>
      <c r="F61" s="50"/>
      <c r="G61" s="51"/>
    </row>
    <row r="62" spans="2:7" ht="16.95" customHeight="1" x14ac:dyDescent="0.3">
      <c r="B62" s="49"/>
      <c r="C62" s="47"/>
      <c r="D62" s="47"/>
      <c r="E62" s="47"/>
      <c r="F62" s="50"/>
      <c r="G62" s="51"/>
    </row>
    <row r="63" spans="2:7" ht="16.95" customHeight="1" x14ac:dyDescent="0.3">
      <c r="B63" s="49"/>
      <c r="C63" s="47"/>
      <c r="D63" s="47"/>
      <c r="E63" s="47"/>
      <c r="F63" s="50"/>
      <c r="G63" s="51"/>
    </row>
    <row r="64" spans="2:7" ht="16.95" customHeight="1" x14ac:dyDescent="0.3">
      <c r="B64" s="49"/>
      <c r="C64" s="47"/>
      <c r="D64" s="47"/>
      <c r="E64" s="47"/>
      <c r="F64" s="50"/>
      <c r="G64" s="51"/>
    </row>
    <row r="65" spans="2:7" ht="16.95" customHeight="1" x14ac:dyDescent="0.3">
      <c r="B65" s="49"/>
      <c r="C65" s="47"/>
      <c r="D65" s="47"/>
      <c r="E65" s="47"/>
      <c r="F65" s="50"/>
      <c r="G65" s="51"/>
    </row>
    <row r="66" spans="2:7" ht="16.95" customHeight="1" x14ac:dyDescent="0.3">
      <c r="B66" s="49"/>
      <c r="C66" s="47"/>
      <c r="D66" s="47"/>
      <c r="E66" s="47"/>
      <c r="F66" s="50"/>
      <c r="G66" s="51"/>
    </row>
    <row r="67" spans="2:7" ht="16.95" customHeight="1" x14ac:dyDescent="0.3">
      <c r="B67" s="49"/>
      <c r="C67" s="47"/>
      <c r="D67" s="47"/>
      <c r="E67" s="47"/>
      <c r="F67" s="50"/>
      <c r="G67" s="51"/>
    </row>
    <row r="68" spans="2:7" ht="16.95" customHeight="1" x14ac:dyDescent="0.3">
      <c r="B68" s="49"/>
      <c r="C68" s="47"/>
      <c r="D68" s="47"/>
      <c r="E68" s="47"/>
      <c r="F68" s="50"/>
      <c r="G68" s="51"/>
    </row>
    <row r="69" spans="2:7" ht="16.95" customHeight="1" x14ac:dyDescent="0.3">
      <c r="B69" s="49"/>
      <c r="C69" s="47"/>
      <c r="D69" s="47"/>
      <c r="E69" s="47"/>
      <c r="F69" s="50"/>
      <c r="G69" s="51"/>
    </row>
    <row r="70" spans="2:7" ht="16.95" customHeight="1" x14ac:dyDescent="0.3">
      <c r="B70" s="49"/>
      <c r="C70" s="47"/>
      <c r="D70" s="47"/>
      <c r="E70" s="47"/>
      <c r="F70" s="50"/>
      <c r="G70" s="51"/>
    </row>
    <row r="71" spans="2:7" ht="16.95" customHeight="1" x14ac:dyDescent="0.3">
      <c r="B71" s="49"/>
      <c r="C71" s="47"/>
      <c r="D71" s="47"/>
      <c r="E71" s="47"/>
      <c r="F71" s="50"/>
      <c r="G71" s="51"/>
    </row>
    <row r="72" spans="2:7" ht="16.95" customHeight="1" x14ac:dyDescent="0.3">
      <c r="B72" s="49"/>
      <c r="C72" s="47"/>
      <c r="D72" s="47"/>
      <c r="E72" s="47"/>
      <c r="F72" s="50"/>
      <c r="G72" s="51"/>
    </row>
    <row r="73" spans="2:7" ht="16.95" customHeight="1" x14ac:dyDescent="0.3">
      <c r="B73" s="49"/>
      <c r="C73" s="47"/>
      <c r="D73" s="47"/>
      <c r="E73" s="47"/>
      <c r="F73" s="50"/>
      <c r="G73" s="51"/>
    </row>
    <row r="74" spans="2:7" ht="16.95" customHeight="1" x14ac:dyDescent="0.3">
      <c r="B74" s="49"/>
      <c r="C74" s="47"/>
      <c r="D74" s="47"/>
      <c r="E74" s="47"/>
      <c r="F74" s="50"/>
      <c r="G74" s="51"/>
    </row>
    <row r="75" spans="2:7" ht="16.95" customHeight="1" x14ac:dyDescent="0.3">
      <c r="B75" s="49"/>
      <c r="C75" s="47"/>
      <c r="D75" s="47"/>
      <c r="E75" s="47"/>
      <c r="F75" s="50"/>
      <c r="G75" s="51"/>
    </row>
    <row r="76" spans="2:7" ht="16.95" customHeight="1" x14ac:dyDescent="0.3">
      <c r="B76" s="49"/>
      <c r="C76" s="47"/>
      <c r="D76" s="47"/>
      <c r="E76" s="47"/>
      <c r="F76" s="50"/>
      <c r="G76" s="51"/>
    </row>
    <row r="77" spans="2:7" ht="16.95" customHeight="1" x14ac:dyDescent="0.3">
      <c r="B77" s="49"/>
      <c r="C77" s="47"/>
      <c r="D77" s="47"/>
      <c r="E77" s="47"/>
      <c r="F77" s="50"/>
      <c r="G77" s="51"/>
    </row>
    <row r="78" spans="2:7" ht="16.95" customHeight="1" x14ac:dyDescent="0.3">
      <c r="B78" s="49"/>
      <c r="C78" s="47"/>
      <c r="D78" s="47"/>
      <c r="E78" s="47"/>
      <c r="F78" s="50"/>
      <c r="G78" s="51"/>
    </row>
    <row r="79" spans="2:7" ht="16.95" customHeight="1" x14ac:dyDescent="0.3">
      <c r="B79" s="49"/>
      <c r="C79" s="47"/>
      <c r="D79" s="47"/>
      <c r="E79" s="47"/>
      <c r="F79" s="50"/>
      <c r="G79" s="51"/>
    </row>
    <row r="80" spans="2:7" ht="16.95" customHeight="1" x14ac:dyDescent="0.3">
      <c r="B80" s="49"/>
      <c r="C80" s="47"/>
      <c r="D80" s="47"/>
      <c r="E80" s="47"/>
      <c r="F80" s="50"/>
      <c r="G80" s="51"/>
    </row>
    <row r="81" spans="2:7" ht="16.95" customHeight="1" x14ac:dyDescent="0.3">
      <c r="B81" s="49"/>
      <c r="C81" s="47"/>
      <c r="D81" s="47"/>
      <c r="E81" s="47"/>
      <c r="F81" s="50"/>
      <c r="G81" s="51"/>
    </row>
    <row r="82" spans="2:7" ht="16.95" customHeight="1" x14ac:dyDescent="0.3">
      <c r="B82" s="49"/>
      <c r="C82" s="47"/>
      <c r="D82" s="47"/>
      <c r="E82" s="47"/>
      <c r="F82" s="50"/>
      <c r="G82" s="51"/>
    </row>
    <row r="83" spans="2:7" ht="16.95" customHeight="1" x14ac:dyDescent="0.3">
      <c r="B83" s="49"/>
      <c r="C83" s="47"/>
      <c r="D83" s="47"/>
      <c r="E83" s="47"/>
      <c r="F83" s="50"/>
      <c r="G83" s="51"/>
    </row>
    <row r="84" spans="2:7" ht="16.95" customHeight="1" x14ac:dyDescent="0.3">
      <c r="B84" s="49"/>
      <c r="C84" s="47"/>
      <c r="D84" s="47"/>
      <c r="E84" s="47"/>
      <c r="F84" s="50"/>
      <c r="G84" s="51"/>
    </row>
    <row r="85" spans="2:7" ht="16.95" customHeight="1" x14ac:dyDescent="0.3">
      <c r="B85" s="49"/>
      <c r="C85" s="47"/>
      <c r="D85" s="47"/>
      <c r="E85" s="47"/>
      <c r="F85" s="50"/>
      <c r="G85" s="51"/>
    </row>
    <row r="86" spans="2:7" ht="16.95" customHeight="1" x14ac:dyDescent="0.3">
      <c r="B86" s="49"/>
      <c r="C86" s="47"/>
      <c r="D86" s="47"/>
      <c r="E86" s="47"/>
      <c r="F86" s="50"/>
      <c r="G86" s="51"/>
    </row>
    <row r="87" spans="2:7" ht="16.95" customHeight="1" x14ac:dyDescent="0.3">
      <c r="B87" s="49"/>
      <c r="C87" s="47"/>
      <c r="D87" s="47"/>
      <c r="E87" s="47"/>
      <c r="F87" s="50"/>
      <c r="G87" s="51"/>
    </row>
    <row r="88" spans="2:7" ht="16.95" customHeight="1" x14ac:dyDescent="0.3">
      <c r="B88" s="49"/>
      <c r="C88" s="47"/>
      <c r="D88" s="47"/>
      <c r="E88" s="47"/>
      <c r="F88" s="50"/>
      <c r="G88" s="51"/>
    </row>
    <row r="89" spans="2:7" ht="16.95" customHeight="1" x14ac:dyDescent="0.3">
      <c r="B89" s="49"/>
      <c r="C89" s="47"/>
      <c r="D89" s="47"/>
      <c r="E89" s="47"/>
      <c r="F89" s="50"/>
      <c r="G89" s="51"/>
    </row>
    <row r="90" spans="2:7" ht="16.95" customHeight="1" x14ac:dyDescent="0.3">
      <c r="B90" s="49"/>
      <c r="C90" s="47"/>
      <c r="D90" s="47"/>
      <c r="E90" s="47"/>
      <c r="F90" s="50"/>
      <c r="G90" s="51"/>
    </row>
    <row r="91" spans="2:7" ht="16.95" customHeight="1" x14ac:dyDescent="0.3">
      <c r="B91" s="49"/>
      <c r="C91" s="47"/>
      <c r="D91" s="47"/>
      <c r="E91" s="47"/>
      <c r="F91" s="50"/>
      <c r="G91" s="51"/>
    </row>
    <row r="92" spans="2:7" ht="16.95" customHeight="1" x14ac:dyDescent="0.3">
      <c r="B92" s="49"/>
      <c r="C92" s="47"/>
      <c r="D92" s="47"/>
      <c r="E92" s="47"/>
      <c r="F92" s="50"/>
      <c r="G92" s="51"/>
    </row>
    <row r="93" spans="2:7" ht="16.95" customHeight="1" x14ac:dyDescent="0.3">
      <c r="B93" s="49"/>
      <c r="C93" s="47"/>
      <c r="D93" s="47"/>
      <c r="E93" s="47"/>
      <c r="F93" s="50"/>
      <c r="G93" s="51"/>
    </row>
    <row r="94" spans="2:7" ht="16.95" customHeight="1" x14ac:dyDescent="0.3">
      <c r="B94" s="49"/>
      <c r="C94" s="47"/>
      <c r="D94" s="47"/>
      <c r="E94" s="47"/>
      <c r="F94" s="50"/>
      <c r="G94" s="51"/>
    </row>
    <row r="95" spans="2:7" ht="16.95" customHeight="1" x14ac:dyDescent="0.3">
      <c r="B95" s="49"/>
      <c r="C95" s="47"/>
      <c r="D95" s="47"/>
      <c r="E95" s="47"/>
      <c r="F95" s="50"/>
      <c r="G95" s="51"/>
    </row>
    <row r="96" spans="2:7" ht="16.95" customHeight="1" x14ac:dyDescent="0.3">
      <c r="B96" s="49"/>
      <c r="C96" s="47"/>
      <c r="D96" s="47"/>
      <c r="E96" s="47"/>
      <c r="F96" s="50"/>
      <c r="G96" s="51"/>
    </row>
    <row r="97" spans="2:7" ht="16.95" customHeight="1" x14ac:dyDescent="0.3">
      <c r="B97" s="49"/>
      <c r="C97" s="47"/>
      <c r="D97" s="47"/>
      <c r="E97" s="47"/>
      <c r="F97" s="50"/>
      <c r="G97" s="51"/>
    </row>
    <row r="98" spans="2:7" ht="16.95" customHeight="1" x14ac:dyDescent="0.3">
      <c r="B98" s="49"/>
      <c r="C98" s="47"/>
      <c r="D98" s="47"/>
      <c r="E98" s="47"/>
      <c r="F98" s="50"/>
      <c r="G98" s="51"/>
    </row>
    <row r="99" spans="2:7" ht="16.95" customHeight="1" x14ac:dyDescent="0.3">
      <c r="B99" s="49"/>
      <c r="C99" s="47"/>
      <c r="D99" s="47"/>
      <c r="E99" s="47"/>
      <c r="F99" s="50"/>
      <c r="G99" s="51"/>
    </row>
    <row r="100" spans="2:7" ht="16.95" customHeight="1" x14ac:dyDescent="0.3">
      <c r="B100" s="49"/>
      <c r="C100" s="47"/>
      <c r="D100" s="47"/>
      <c r="E100" s="47"/>
      <c r="F100" s="50"/>
      <c r="G100" s="51"/>
    </row>
    <row r="101" spans="2:7" ht="16.95" customHeight="1" x14ac:dyDescent="0.3">
      <c r="B101" s="56"/>
      <c r="C101" s="30"/>
      <c r="D101" s="30"/>
      <c r="E101" s="30"/>
      <c r="F101" s="50"/>
      <c r="G101" s="51"/>
    </row>
    <row r="102" spans="2:7" ht="16.95" customHeight="1" x14ac:dyDescent="0.3">
      <c r="B102" s="56"/>
      <c r="C102" s="30"/>
      <c r="D102" s="30"/>
      <c r="E102" s="30"/>
      <c r="F102" s="50"/>
      <c r="G102" s="51"/>
    </row>
    <row r="103" spans="2:7" ht="16.95" customHeight="1" x14ac:dyDescent="0.3">
      <c r="B103" s="56"/>
      <c r="C103" s="30"/>
      <c r="D103" s="30"/>
      <c r="E103" s="30"/>
      <c r="F103" s="50"/>
      <c r="G103" s="51"/>
    </row>
    <row r="104" spans="2:7" ht="16.95" customHeight="1" x14ac:dyDescent="0.3">
      <c r="B104" s="56"/>
      <c r="C104" s="30"/>
      <c r="D104" s="30"/>
      <c r="E104" s="30"/>
      <c r="F104" s="50"/>
      <c r="G104" s="51"/>
    </row>
    <row r="105" spans="2:7" ht="16.95" customHeight="1" x14ac:dyDescent="0.3">
      <c r="B105" s="56"/>
      <c r="C105" s="30"/>
      <c r="D105" s="30"/>
      <c r="E105" s="30"/>
      <c r="F105" s="50"/>
      <c r="G105" s="51"/>
    </row>
    <row r="106" spans="2:7" ht="16.95" customHeight="1" x14ac:dyDescent="0.3">
      <c r="B106" s="56"/>
      <c r="C106" s="30"/>
      <c r="D106" s="30"/>
      <c r="E106" s="30"/>
      <c r="F106" s="50"/>
      <c r="G106" s="51"/>
    </row>
    <row r="107" spans="2:7" ht="16.95" customHeight="1" x14ac:dyDescent="0.3">
      <c r="B107" s="56"/>
      <c r="C107" s="30"/>
      <c r="D107" s="30"/>
      <c r="E107" s="30"/>
      <c r="F107" s="50"/>
      <c r="G107" s="51"/>
    </row>
    <row r="108" spans="2:7" ht="16.95" customHeight="1" x14ac:dyDescent="0.3">
      <c r="B108" s="56"/>
      <c r="C108" s="30"/>
      <c r="D108" s="30"/>
      <c r="E108" s="30"/>
      <c r="F108" s="50"/>
      <c r="G108" s="51"/>
    </row>
    <row r="109" spans="2:7" ht="16.95" customHeight="1" x14ac:dyDescent="0.3">
      <c r="B109" s="56"/>
      <c r="C109" s="30"/>
      <c r="D109" s="30"/>
      <c r="E109" s="30"/>
      <c r="F109" s="50"/>
      <c r="G109" s="51"/>
    </row>
    <row r="110" spans="2:7" ht="16.95" customHeight="1" x14ac:dyDescent="0.3">
      <c r="B110" s="56"/>
      <c r="C110" s="30"/>
      <c r="D110" s="30"/>
      <c r="E110" s="30"/>
      <c r="F110" s="50"/>
      <c r="G110" s="51"/>
    </row>
    <row r="111" spans="2:7" ht="16.95" customHeight="1" x14ac:dyDescent="0.3">
      <c r="B111" s="56"/>
      <c r="C111" s="30"/>
      <c r="D111" s="30"/>
      <c r="E111" s="30"/>
      <c r="F111" s="50"/>
      <c r="G111" s="51"/>
    </row>
    <row r="112" spans="2:7" ht="16.95" customHeight="1" x14ac:dyDescent="0.3">
      <c r="B112" s="56"/>
      <c r="C112" s="30"/>
      <c r="D112" s="30"/>
      <c r="E112" s="30"/>
      <c r="F112" s="50"/>
      <c r="G112" s="51"/>
    </row>
    <row r="113" spans="2:7" ht="16.95" customHeight="1" x14ac:dyDescent="0.3">
      <c r="B113" s="56"/>
      <c r="C113" s="30"/>
      <c r="D113" s="30"/>
      <c r="E113" s="30"/>
      <c r="F113" s="50"/>
      <c r="G113" s="51"/>
    </row>
    <row r="114" spans="2:7" ht="16.95" customHeight="1" x14ac:dyDescent="0.3">
      <c r="B114" s="56"/>
      <c r="C114" s="30"/>
      <c r="D114" s="30"/>
      <c r="E114" s="30"/>
      <c r="F114" s="50"/>
      <c r="G114" s="51"/>
    </row>
    <row r="115" spans="2:7" ht="16.95" customHeight="1" x14ac:dyDescent="0.3">
      <c r="B115" s="56"/>
      <c r="C115" s="30"/>
      <c r="D115" s="30"/>
      <c r="E115" s="30"/>
      <c r="F115" s="50"/>
      <c r="G115" s="51"/>
    </row>
    <row r="116" spans="2:7" ht="16.95" customHeight="1" x14ac:dyDescent="0.3">
      <c r="B116" s="56"/>
      <c r="C116" s="30"/>
      <c r="D116" s="30"/>
      <c r="E116" s="30"/>
      <c r="F116" s="50"/>
      <c r="G116" s="51"/>
    </row>
    <row r="117" spans="2:7" ht="16.95" customHeight="1" x14ac:dyDescent="0.3">
      <c r="B117" s="56"/>
      <c r="C117" s="30"/>
      <c r="D117" s="30"/>
      <c r="E117" s="30"/>
      <c r="F117" s="50"/>
      <c r="G117" s="51"/>
    </row>
    <row r="118" spans="2:7" ht="16.95" customHeight="1" x14ac:dyDescent="0.3">
      <c r="B118" s="56"/>
      <c r="C118" s="30"/>
      <c r="D118" s="30"/>
      <c r="E118" s="30"/>
      <c r="F118" s="50"/>
      <c r="G118" s="51"/>
    </row>
    <row r="119" spans="2:7" ht="16.95" customHeight="1" x14ac:dyDescent="0.3">
      <c r="B119" s="56"/>
      <c r="C119" s="30"/>
      <c r="D119" s="30"/>
      <c r="E119" s="30"/>
      <c r="F119" s="50"/>
      <c r="G119" s="51"/>
    </row>
    <row r="120" spans="2:7" ht="16.95" customHeight="1" x14ac:dyDescent="0.3">
      <c r="B120" s="56"/>
      <c r="C120" s="30"/>
      <c r="D120" s="30"/>
      <c r="E120" s="30"/>
      <c r="F120" s="50"/>
      <c r="G120" s="51"/>
    </row>
    <row r="121" spans="2:7" ht="16.95" customHeight="1" x14ac:dyDescent="0.3">
      <c r="B121" s="56"/>
      <c r="C121" s="30"/>
      <c r="D121" s="30"/>
      <c r="E121" s="30"/>
      <c r="F121" s="50"/>
      <c r="G121" s="51"/>
    </row>
    <row r="122" spans="2:7" ht="16.95" customHeight="1" x14ac:dyDescent="0.3">
      <c r="B122" s="56"/>
      <c r="C122" s="30"/>
      <c r="D122" s="30"/>
      <c r="E122" s="30"/>
      <c r="F122" s="50"/>
      <c r="G122" s="51"/>
    </row>
    <row r="123" spans="2:7" ht="16.95" customHeight="1" x14ac:dyDescent="0.3">
      <c r="B123" s="56"/>
      <c r="C123" s="30"/>
      <c r="D123" s="30"/>
      <c r="E123" s="30"/>
      <c r="F123" s="50"/>
      <c r="G123" s="51"/>
    </row>
    <row r="124" spans="2:7" ht="16.95" customHeight="1" x14ac:dyDescent="0.3">
      <c r="B124" s="56"/>
      <c r="C124" s="30"/>
      <c r="D124" s="30"/>
      <c r="E124" s="30"/>
      <c r="F124" s="50"/>
      <c r="G124" s="51"/>
    </row>
    <row r="125" spans="2:7" ht="16.95" customHeight="1" x14ac:dyDescent="0.3">
      <c r="B125" s="56"/>
      <c r="C125" s="30"/>
      <c r="D125" s="30"/>
      <c r="E125" s="30"/>
      <c r="F125" s="50"/>
      <c r="G125" s="51"/>
    </row>
    <row r="126" spans="2:7" ht="16.95" customHeight="1" x14ac:dyDescent="0.3">
      <c r="B126" s="56"/>
      <c r="C126" s="30"/>
      <c r="D126" s="30"/>
      <c r="E126" s="30"/>
      <c r="F126" s="50"/>
      <c r="G126" s="51"/>
    </row>
    <row r="127" spans="2:7" ht="16.95" customHeight="1" x14ac:dyDescent="0.3">
      <c r="B127" s="56"/>
      <c r="C127" s="30"/>
      <c r="D127" s="30"/>
      <c r="E127" s="30"/>
      <c r="F127" s="50"/>
      <c r="G127" s="51"/>
    </row>
    <row r="128" spans="2:7" ht="16.95" customHeight="1" x14ac:dyDescent="0.3">
      <c r="B128" s="56"/>
      <c r="C128" s="30"/>
      <c r="D128" s="30"/>
      <c r="E128" s="30"/>
      <c r="F128" s="50"/>
      <c r="G128" s="51"/>
    </row>
    <row r="129" spans="2:7" ht="16.95" customHeight="1" x14ac:dyDescent="0.3">
      <c r="B129" s="56"/>
      <c r="C129" s="30"/>
      <c r="D129" s="30"/>
      <c r="E129" s="30"/>
      <c r="F129" s="50"/>
      <c r="G129" s="51"/>
    </row>
    <row r="130" spans="2:7" ht="16.95" customHeight="1" x14ac:dyDescent="0.3">
      <c r="B130" s="56"/>
      <c r="C130" s="30"/>
      <c r="D130" s="30"/>
      <c r="E130" s="30"/>
      <c r="F130" s="50"/>
      <c r="G130" s="51"/>
    </row>
    <row r="131" spans="2:7" ht="16.95" customHeight="1" x14ac:dyDescent="0.3">
      <c r="B131" s="56"/>
      <c r="C131" s="30"/>
      <c r="D131" s="30"/>
      <c r="E131" s="30"/>
      <c r="F131" s="50"/>
      <c r="G131" s="51"/>
    </row>
    <row r="132" spans="2:7" ht="16.95" customHeight="1" x14ac:dyDescent="0.3">
      <c r="B132" s="56"/>
      <c r="C132" s="30"/>
      <c r="D132" s="30"/>
      <c r="E132" s="30"/>
      <c r="F132" s="50"/>
      <c r="G132" s="51"/>
    </row>
    <row r="133" spans="2:7" ht="16.95" customHeight="1" x14ac:dyDescent="0.3">
      <c r="B133" s="56"/>
      <c r="C133" s="30"/>
      <c r="D133" s="30"/>
      <c r="E133" s="30"/>
      <c r="F133" s="50"/>
      <c r="G133" s="51"/>
    </row>
    <row r="134" spans="2:7" ht="16.95" customHeight="1" x14ac:dyDescent="0.3">
      <c r="B134" s="56"/>
      <c r="C134" s="30"/>
      <c r="D134" s="30"/>
      <c r="E134" s="30"/>
      <c r="F134" s="50"/>
      <c r="G134" s="51"/>
    </row>
    <row r="135" spans="2:7" ht="16.95" customHeight="1" x14ac:dyDescent="0.3">
      <c r="B135" s="56"/>
      <c r="C135" s="30"/>
      <c r="D135" s="30"/>
      <c r="E135" s="30"/>
      <c r="F135" s="50"/>
      <c r="G135" s="51"/>
    </row>
    <row r="136" spans="2:7" ht="16.95" customHeight="1" x14ac:dyDescent="0.3">
      <c r="B136" s="56"/>
      <c r="C136" s="30"/>
      <c r="D136" s="30"/>
      <c r="E136" s="30"/>
      <c r="F136" s="50"/>
      <c r="G136" s="51"/>
    </row>
    <row r="137" spans="2:7" ht="16.95" customHeight="1" x14ac:dyDescent="0.3">
      <c r="B137" s="56"/>
      <c r="C137" s="30"/>
      <c r="D137" s="30"/>
      <c r="E137" s="30"/>
      <c r="F137" s="50"/>
      <c r="G137" s="51"/>
    </row>
    <row r="138" spans="2:7" ht="16.95" customHeight="1" x14ac:dyDescent="0.3">
      <c r="B138" s="56"/>
      <c r="C138" s="30"/>
      <c r="D138" s="30"/>
      <c r="E138" s="30"/>
      <c r="F138" s="50"/>
      <c r="G138" s="51"/>
    </row>
    <row r="139" spans="2:7" ht="16.95" customHeight="1" x14ac:dyDescent="0.3">
      <c r="B139" s="56"/>
      <c r="C139" s="30"/>
      <c r="D139" s="30"/>
      <c r="E139" s="30"/>
      <c r="F139" s="50"/>
      <c r="G139" s="51"/>
    </row>
    <row r="140" spans="2:7" ht="16.95" customHeight="1" x14ac:dyDescent="0.3">
      <c r="B140" s="56"/>
      <c r="C140" s="30"/>
      <c r="D140" s="30"/>
      <c r="E140" s="30"/>
      <c r="F140" s="50"/>
      <c r="G140" s="51"/>
    </row>
    <row r="141" spans="2:7" ht="16.95" customHeight="1" x14ac:dyDescent="0.3">
      <c r="B141" s="56"/>
      <c r="C141" s="30"/>
      <c r="D141" s="30"/>
      <c r="E141" s="30"/>
      <c r="F141" s="50"/>
      <c r="G141" s="51"/>
    </row>
    <row r="142" spans="2:7" ht="16.95" customHeight="1" x14ac:dyDescent="0.3">
      <c r="B142" s="56"/>
      <c r="C142" s="30"/>
      <c r="D142" s="30"/>
      <c r="E142" s="30"/>
      <c r="F142" s="50"/>
      <c r="G142" s="51"/>
    </row>
    <row r="143" spans="2:7" ht="16.95" customHeight="1" x14ac:dyDescent="0.3">
      <c r="B143" s="56"/>
      <c r="C143" s="30"/>
      <c r="D143" s="30"/>
      <c r="E143" s="30"/>
      <c r="F143" s="50"/>
      <c r="G143" s="51"/>
    </row>
    <row r="144" spans="2:7" ht="16.95" customHeight="1" x14ac:dyDescent="0.3">
      <c r="B144" s="56"/>
      <c r="C144" s="30"/>
      <c r="D144" s="30"/>
      <c r="E144" s="30"/>
      <c r="F144" s="50"/>
      <c r="G144" s="51"/>
    </row>
    <row r="145" spans="2:7" ht="16.95" customHeight="1" x14ac:dyDescent="0.3">
      <c r="B145" s="56"/>
      <c r="C145" s="30"/>
      <c r="D145" s="30"/>
      <c r="E145" s="30"/>
      <c r="F145" s="50"/>
      <c r="G145" s="51"/>
    </row>
    <row r="146" spans="2:7" ht="16.95" customHeight="1" x14ac:dyDescent="0.3">
      <c r="B146" s="56"/>
      <c r="C146" s="30"/>
      <c r="D146" s="30"/>
      <c r="E146" s="30"/>
      <c r="F146" s="50"/>
      <c r="G146" s="51"/>
    </row>
  </sheetData>
  <sheetProtection sheet="1" selectLockedCells="1"/>
  <mergeCells count="13">
    <mergeCell ref="B15:G15"/>
    <mergeCell ref="E8:F8"/>
    <mergeCell ref="E9:F9"/>
    <mergeCell ref="E10:F10"/>
    <mergeCell ref="B12:F12"/>
    <mergeCell ref="B13:G13"/>
    <mergeCell ref="B14:F14"/>
    <mergeCell ref="E7:F7"/>
    <mergeCell ref="A1:G1"/>
    <mergeCell ref="A2:G2"/>
    <mergeCell ref="E4:G4"/>
    <mergeCell ref="E5:F5"/>
    <mergeCell ref="E6:F6"/>
  </mergeCells>
  <conditionalFormatting sqref="B12 G12 B14 G14">
    <cfRule type="expression" dxfId="2" priority="1">
      <formula>#REF!&lt;0</formula>
    </cfRule>
    <cfRule type="expression" dxfId="1" priority="2">
      <formula>#REF!&gt;0</formula>
    </cfRule>
    <cfRule type="expression" dxfId="0" priority="3">
      <formula>#REF!=0</formula>
    </cfRule>
  </conditionalFormatting>
  <pageMargins left="0.25" right="0.25" top="0.75" bottom="0.75" header="0" footer="0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7F842-63F4-42B7-9130-FD949067F784}">
  <dimension ref="A1:J1"/>
  <sheetViews>
    <sheetView workbookViewId="0"/>
  </sheetViews>
  <sheetFormatPr defaultRowHeight="14.4" x14ac:dyDescent="0.3"/>
  <cols>
    <col min="1" max="1" width="22.33203125" bestFit="1" customWidth="1"/>
  </cols>
  <sheetData>
    <row r="1" spans="1:10" s="42" customFormat="1" ht="22.95" customHeight="1" x14ac:dyDescent="0.3">
      <c r="A1" s="41" t="s">
        <v>13</v>
      </c>
      <c r="B1" s="88" t="s">
        <v>12</v>
      </c>
      <c r="C1" s="88"/>
      <c r="D1" s="88"/>
      <c r="E1" s="88"/>
      <c r="F1" s="88"/>
      <c r="G1" s="88"/>
      <c r="H1" s="88"/>
      <c r="I1" s="88"/>
      <c r="J1" s="88"/>
    </row>
  </sheetData>
  <mergeCells count="1">
    <mergeCell ref="B1:J1"/>
  </mergeCells>
  <hyperlinks>
    <hyperlink ref="B1" r:id="rId1" xr:uid="{1E8BE05D-26F7-417E-A7B6-5D15A53D242C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5E2B4-531B-485E-87AB-AA0C15D5B272}">
  <dimension ref="A1:I1"/>
  <sheetViews>
    <sheetView workbookViewId="0"/>
  </sheetViews>
  <sheetFormatPr defaultRowHeight="14.4" x14ac:dyDescent="0.3"/>
  <cols>
    <col min="1" max="1" width="23.109375" bestFit="1" customWidth="1"/>
  </cols>
  <sheetData>
    <row r="1" spans="1:9" s="42" customFormat="1" ht="22.95" customHeight="1" x14ac:dyDescent="0.3">
      <c r="A1" s="41" t="s">
        <v>14</v>
      </c>
      <c r="B1" s="88" t="s">
        <v>15</v>
      </c>
      <c r="C1" s="88"/>
      <c r="D1" s="88"/>
      <c r="E1" s="88"/>
      <c r="F1" s="88"/>
      <c r="G1" s="88"/>
      <c r="H1" s="88"/>
      <c r="I1" s="88"/>
    </row>
  </sheetData>
  <mergeCells count="1">
    <mergeCell ref="B1:I1"/>
  </mergeCells>
  <hyperlinks>
    <hyperlink ref="B1" r:id="rId1" xr:uid="{0046602D-B461-49DB-B3A9-2645EC2DC16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Pay Schedule</vt:lpstr>
      <vt:lpstr>PAP Calculator</vt:lpstr>
      <vt:lpstr>2025 Pay Schedule </vt:lpstr>
      <vt:lpstr>2026 Pay Schedule</vt:lpstr>
    </vt:vector>
  </TitlesOfParts>
  <Company>UW Madison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Allyson Hedding</dc:creator>
  <cp:lastModifiedBy>Michelle Mccrumb</cp:lastModifiedBy>
  <dcterms:created xsi:type="dcterms:W3CDTF">2025-08-08T20:18:18Z</dcterms:created>
  <dcterms:modified xsi:type="dcterms:W3CDTF">2025-12-03T20:53:24Z</dcterms:modified>
</cp:coreProperties>
</file>